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.MF\Documents\Sprawozdanie 2024\ROBOCZY\"/>
    </mc:Choice>
  </mc:AlternateContent>
  <xr:revisionPtr revIDLastSave="0" documentId="8_{13B333D9-540E-4933-B5F4-EB3AACD0EE8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l 15 WYKON DOCH i WYD BŚE 2" sheetId="2" r:id="rId1"/>
  </sheets>
  <definedNames>
    <definedName name="_xlnm._FilterDatabase" localSheetId="0" hidden="1">'zal 15 WYKON DOCH i WYD BŚE 2'!$A$5:$K$375</definedName>
    <definedName name="_xlnm.Print_Area" localSheetId="0">'zal 15 WYKON DOCH i WYD BŚE 2'!$A$1:$K$378</definedName>
    <definedName name="Programy">#REF!</definedName>
    <definedName name="_xlnm.Print_Titles" localSheetId="0">'zal 15 WYKON DOCH i WYD BŚE 2'!$1:$7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1" i="2" l="1"/>
  <c r="J271" i="2"/>
  <c r="I271" i="2"/>
  <c r="H271" i="2"/>
  <c r="G271" i="2"/>
  <c r="F271" i="2"/>
  <c r="E271" i="2"/>
  <c r="D271" i="2"/>
  <c r="C271" i="2"/>
  <c r="E231" i="2"/>
  <c r="D231" i="2"/>
  <c r="C231" i="2"/>
  <c r="K228" i="2" l="1"/>
  <c r="J228" i="2"/>
  <c r="I228" i="2"/>
  <c r="H228" i="2"/>
  <c r="G228" i="2"/>
  <c r="F228" i="2"/>
  <c r="E228" i="2"/>
  <c r="D228" i="2"/>
  <c r="C228" i="2"/>
  <c r="H9" i="2"/>
  <c r="I9" i="2"/>
  <c r="J9" i="2"/>
  <c r="H11" i="2"/>
  <c r="I11" i="2"/>
  <c r="J11" i="2"/>
  <c r="H13" i="2"/>
  <c r="I13" i="2"/>
  <c r="J13" i="2"/>
  <c r="H16" i="2"/>
  <c r="I16" i="2"/>
  <c r="J16" i="2"/>
  <c r="H25" i="2"/>
  <c r="I25" i="2"/>
  <c r="J25" i="2"/>
  <c r="H29" i="2"/>
  <c r="I29" i="2"/>
  <c r="J29" i="2"/>
  <c r="H33" i="2"/>
  <c r="I33" i="2"/>
  <c r="J33" i="2"/>
  <c r="H44" i="2"/>
  <c r="I44" i="2"/>
  <c r="J44" i="2"/>
  <c r="H52" i="2"/>
  <c r="I52" i="2"/>
  <c r="J52" i="2"/>
  <c r="H57" i="2"/>
  <c r="I57" i="2"/>
  <c r="J57" i="2"/>
  <c r="H61" i="2"/>
  <c r="I61" i="2"/>
  <c r="J61" i="2"/>
  <c r="H64" i="2"/>
  <c r="I64" i="2"/>
  <c r="J64" i="2"/>
  <c r="H91" i="2"/>
  <c r="I91" i="2"/>
  <c r="J91" i="2"/>
  <c r="H106" i="2"/>
  <c r="I106" i="2"/>
  <c r="J106" i="2"/>
  <c r="H108" i="2"/>
  <c r="I108" i="2"/>
  <c r="J108" i="2"/>
  <c r="H162" i="2"/>
  <c r="I162" i="2"/>
  <c r="J162" i="2"/>
  <c r="H167" i="2"/>
  <c r="I167" i="2"/>
  <c r="J167" i="2"/>
  <c r="H175" i="2"/>
  <c r="I175" i="2"/>
  <c r="J175" i="2"/>
  <c r="H187" i="2"/>
  <c r="I187" i="2"/>
  <c r="J187" i="2"/>
  <c r="H193" i="2"/>
  <c r="I193" i="2"/>
  <c r="J193" i="2"/>
  <c r="H197" i="2"/>
  <c r="I197" i="2"/>
  <c r="J197" i="2"/>
  <c r="H207" i="2"/>
  <c r="I207" i="2"/>
  <c r="J207" i="2"/>
  <c r="H209" i="2"/>
  <c r="I209" i="2"/>
  <c r="J209" i="2"/>
  <c r="H212" i="2"/>
  <c r="I212" i="2"/>
  <c r="J212" i="2"/>
  <c r="H214" i="2"/>
  <c r="I214" i="2"/>
  <c r="J214" i="2"/>
  <c r="H223" i="2"/>
  <c r="I223" i="2"/>
  <c r="J223" i="2"/>
  <c r="H225" i="2"/>
  <c r="I225" i="2"/>
  <c r="J225" i="2"/>
  <c r="H231" i="2"/>
  <c r="I231" i="2"/>
  <c r="J231" i="2"/>
  <c r="H235" i="2"/>
  <c r="I235" i="2"/>
  <c r="J235" i="2"/>
  <c r="H237" i="2"/>
  <c r="I237" i="2"/>
  <c r="J237" i="2"/>
  <c r="H240" i="2"/>
  <c r="I240" i="2"/>
  <c r="J240" i="2"/>
  <c r="H242" i="2"/>
  <c r="I242" i="2"/>
  <c r="J242" i="2"/>
  <c r="H244" i="2"/>
  <c r="I244" i="2"/>
  <c r="J244" i="2"/>
  <c r="H246" i="2"/>
  <c r="I246" i="2"/>
  <c r="J246" i="2"/>
  <c r="H248" i="2"/>
  <c r="I248" i="2"/>
  <c r="J248" i="2"/>
  <c r="H252" i="2"/>
  <c r="I252" i="2"/>
  <c r="J252" i="2"/>
  <c r="H254" i="2"/>
  <c r="I254" i="2"/>
  <c r="J254" i="2"/>
  <c r="H256" i="2"/>
  <c r="I256" i="2"/>
  <c r="J256" i="2"/>
  <c r="H265" i="2"/>
  <c r="I265" i="2"/>
  <c r="J265" i="2"/>
  <c r="H278" i="2"/>
  <c r="I278" i="2"/>
  <c r="J278" i="2"/>
  <c r="H286" i="2"/>
  <c r="I286" i="2"/>
  <c r="J286" i="2"/>
  <c r="H292" i="2"/>
  <c r="I292" i="2"/>
  <c r="J292" i="2"/>
  <c r="H300" i="2"/>
  <c r="I300" i="2"/>
  <c r="J300" i="2"/>
  <c r="H306" i="2"/>
  <c r="I306" i="2"/>
  <c r="J306" i="2"/>
  <c r="H314" i="2"/>
  <c r="I314" i="2"/>
  <c r="J314" i="2"/>
  <c r="H322" i="2"/>
  <c r="I322" i="2"/>
  <c r="J322" i="2"/>
  <c r="H330" i="2"/>
  <c r="I330" i="2"/>
  <c r="J330" i="2"/>
  <c r="H337" i="2"/>
  <c r="I337" i="2"/>
  <c r="J337" i="2"/>
  <c r="H345" i="2"/>
  <c r="I345" i="2"/>
  <c r="J345" i="2"/>
  <c r="H351" i="2"/>
  <c r="I351" i="2"/>
  <c r="J351" i="2"/>
  <c r="H359" i="2"/>
  <c r="I359" i="2"/>
  <c r="J359" i="2"/>
  <c r="H366" i="2"/>
  <c r="I366" i="2"/>
  <c r="J366" i="2"/>
  <c r="H374" i="2"/>
  <c r="I374" i="2"/>
  <c r="J374" i="2"/>
  <c r="K214" i="2"/>
  <c r="G214" i="2"/>
  <c r="F214" i="2"/>
  <c r="E214" i="2"/>
  <c r="D214" i="2"/>
  <c r="C214" i="2"/>
  <c r="K61" i="2"/>
  <c r="G61" i="2"/>
  <c r="F61" i="2"/>
  <c r="E61" i="2"/>
  <c r="D61" i="2"/>
  <c r="C61" i="2"/>
  <c r="H375" i="2" l="1"/>
  <c r="J375" i="2"/>
  <c r="I375" i="2"/>
  <c r="K240" i="2"/>
  <c r="G240" i="2"/>
  <c r="F240" i="2"/>
  <c r="E240" i="2"/>
  <c r="D240" i="2"/>
  <c r="C240" i="2"/>
  <c r="K231" i="2"/>
  <c r="G231" i="2"/>
  <c r="F231" i="2"/>
  <c r="K64" i="2"/>
  <c r="G64" i="2"/>
  <c r="F64" i="2"/>
  <c r="K16" i="2"/>
  <c r="G16" i="2"/>
  <c r="F16" i="2"/>
  <c r="K11" i="2"/>
  <c r="G11" i="2"/>
  <c r="F11" i="2"/>
  <c r="E11" i="2"/>
  <c r="D11" i="2"/>
  <c r="C11" i="2"/>
  <c r="G162" i="2" l="1"/>
  <c r="K162" i="2"/>
  <c r="D162" i="2"/>
  <c r="E162" i="2"/>
  <c r="F162" i="2"/>
  <c r="C162" i="2"/>
  <c r="G106" i="2"/>
  <c r="K106" i="2"/>
  <c r="C175" i="2" l="1"/>
  <c r="D106" i="2"/>
  <c r="E106" i="2"/>
  <c r="F106" i="2"/>
  <c r="C106" i="2"/>
  <c r="D16" i="2"/>
  <c r="E16" i="2"/>
  <c r="C16" i="2"/>
  <c r="G237" i="2"/>
  <c r="G235" i="2"/>
  <c r="D225" i="2"/>
  <c r="E225" i="2"/>
  <c r="F225" i="2"/>
  <c r="G225" i="2"/>
  <c r="K225" i="2"/>
  <c r="C225" i="2"/>
  <c r="G91" i="2"/>
  <c r="K91" i="2" l="1"/>
  <c r="K13" i="2"/>
  <c r="K9" i="2"/>
  <c r="G13" i="2"/>
  <c r="G9" i="2"/>
  <c r="K366" i="2" l="1"/>
  <c r="G366" i="2"/>
  <c r="F366" i="2"/>
  <c r="E366" i="2"/>
  <c r="D366" i="2"/>
  <c r="C366" i="2"/>
  <c r="K359" i="2"/>
  <c r="G359" i="2"/>
  <c r="F359" i="2"/>
  <c r="E359" i="2"/>
  <c r="D359" i="2"/>
  <c r="C359" i="2"/>
  <c r="K351" i="2"/>
  <c r="G351" i="2"/>
  <c r="F351" i="2"/>
  <c r="E351" i="2"/>
  <c r="D351" i="2"/>
  <c r="C351" i="2"/>
  <c r="K345" i="2"/>
  <c r="G345" i="2"/>
  <c r="F345" i="2"/>
  <c r="E345" i="2"/>
  <c r="D345" i="2"/>
  <c r="C345" i="2"/>
  <c r="K337" i="2"/>
  <c r="G337" i="2"/>
  <c r="F337" i="2"/>
  <c r="E337" i="2"/>
  <c r="D337" i="2"/>
  <c r="C337" i="2"/>
  <c r="K330" i="2"/>
  <c r="G330" i="2"/>
  <c r="F330" i="2"/>
  <c r="E330" i="2"/>
  <c r="D330" i="2"/>
  <c r="C330" i="2"/>
  <c r="K322" i="2"/>
  <c r="G322" i="2"/>
  <c r="F322" i="2"/>
  <c r="E322" i="2"/>
  <c r="D322" i="2"/>
  <c r="C322" i="2"/>
  <c r="K314" i="2"/>
  <c r="G314" i="2"/>
  <c r="F314" i="2"/>
  <c r="E314" i="2"/>
  <c r="D314" i="2"/>
  <c r="C314" i="2"/>
  <c r="K306" i="2"/>
  <c r="G306" i="2"/>
  <c r="F306" i="2"/>
  <c r="E306" i="2"/>
  <c r="D306" i="2"/>
  <c r="C306" i="2"/>
  <c r="K300" i="2"/>
  <c r="G300" i="2"/>
  <c r="F300" i="2"/>
  <c r="E300" i="2"/>
  <c r="D300" i="2"/>
  <c r="C300" i="2"/>
  <c r="K292" i="2"/>
  <c r="G292" i="2"/>
  <c r="F292" i="2"/>
  <c r="E292" i="2"/>
  <c r="D292" i="2"/>
  <c r="C292" i="2"/>
  <c r="K286" i="2"/>
  <c r="G286" i="2"/>
  <c r="F286" i="2"/>
  <c r="E286" i="2"/>
  <c r="D286" i="2"/>
  <c r="C286" i="2"/>
  <c r="C374" i="2"/>
  <c r="D374" i="2"/>
  <c r="E374" i="2"/>
  <c r="F374" i="2"/>
  <c r="G374" i="2"/>
  <c r="K374" i="2"/>
  <c r="K278" i="2"/>
  <c r="G278" i="2"/>
  <c r="F278" i="2"/>
  <c r="E278" i="2"/>
  <c r="D278" i="2"/>
  <c r="C278" i="2"/>
  <c r="K265" i="2"/>
  <c r="G265" i="2"/>
  <c r="F265" i="2"/>
  <c r="E265" i="2"/>
  <c r="D265" i="2"/>
  <c r="C265" i="2"/>
  <c r="K256" i="2"/>
  <c r="G256" i="2"/>
  <c r="F256" i="2"/>
  <c r="E256" i="2"/>
  <c r="D256" i="2"/>
  <c r="C256" i="2"/>
  <c r="K254" i="2"/>
  <c r="G254" i="2"/>
  <c r="F254" i="2"/>
  <c r="E254" i="2"/>
  <c r="D254" i="2"/>
  <c r="C254" i="2"/>
  <c r="K252" i="2"/>
  <c r="G252" i="2"/>
  <c r="F252" i="2"/>
  <c r="E252" i="2"/>
  <c r="D252" i="2"/>
  <c r="C252" i="2"/>
  <c r="K248" i="2"/>
  <c r="G248" i="2"/>
  <c r="F248" i="2"/>
  <c r="E248" i="2"/>
  <c r="D248" i="2"/>
  <c r="C248" i="2"/>
  <c r="K246" i="2"/>
  <c r="G246" i="2"/>
  <c r="F246" i="2"/>
  <c r="E246" i="2"/>
  <c r="D246" i="2"/>
  <c r="C246" i="2"/>
  <c r="K244" i="2"/>
  <c r="G244" i="2"/>
  <c r="F244" i="2"/>
  <c r="E244" i="2"/>
  <c r="D244" i="2"/>
  <c r="C244" i="2"/>
  <c r="K242" i="2"/>
  <c r="G242" i="2"/>
  <c r="F242" i="2"/>
  <c r="E242" i="2"/>
  <c r="D242" i="2"/>
  <c r="C242" i="2"/>
  <c r="K237" i="2"/>
  <c r="F237" i="2"/>
  <c r="E237" i="2"/>
  <c r="D237" i="2"/>
  <c r="C237" i="2"/>
  <c r="K235" i="2"/>
  <c r="F235" i="2"/>
  <c r="E235" i="2"/>
  <c r="D235" i="2"/>
  <c r="C235" i="2"/>
  <c r="K223" i="2"/>
  <c r="G223" i="2"/>
  <c r="F223" i="2"/>
  <c r="E223" i="2"/>
  <c r="D223" i="2"/>
  <c r="C223" i="2"/>
  <c r="K212" i="2"/>
  <c r="G212" i="2"/>
  <c r="F212" i="2"/>
  <c r="E212" i="2"/>
  <c r="D212" i="2"/>
  <c r="C212" i="2"/>
  <c r="K209" i="2"/>
  <c r="G209" i="2"/>
  <c r="F209" i="2"/>
  <c r="E209" i="2"/>
  <c r="D209" i="2"/>
  <c r="C209" i="2"/>
  <c r="K207" i="2"/>
  <c r="G207" i="2"/>
  <c r="F207" i="2"/>
  <c r="E207" i="2"/>
  <c r="D207" i="2"/>
  <c r="C207" i="2"/>
  <c r="K197" i="2"/>
  <c r="G197" i="2"/>
  <c r="F197" i="2"/>
  <c r="E197" i="2"/>
  <c r="D197" i="2"/>
  <c r="C197" i="2"/>
  <c r="K193" i="2"/>
  <c r="G193" i="2"/>
  <c r="F193" i="2"/>
  <c r="E193" i="2"/>
  <c r="D193" i="2"/>
  <c r="C193" i="2"/>
  <c r="K187" i="2"/>
  <c r="G187" i="2"/>
  <c r="F187" i="2"/>
  <c r="E187" i="2"/>
  <c r="D187" i="2"/>
  <c r="C187" i="2"/>
  <c r="K175" i="2"/>
  <c r="G175" i="2"/>
  <c r="F175" i="2"/>
  <c r="E175" i="2"/>
  <c r="D175" i="2"/>
  <c r="K167" i="2"/>
  <c r="G167" i="2"/>
  <c r="F167" i="2"/>
  <c r="E167" i="2"/>
  <c r="D167" i="2"/>
  <c r="C167" i="2"/>
  <c r="K108" i="2"/>
  <c r="G108" i="2"/>
  <c r="F108" i="2"/>
  <c r="E108" i="2"/>
  <c r="D108" i="2"/>
  <c r="C108" i="2"/>
  <c r="F91" i="2"/>
  <c r="E91" i="2"/>
  <c r="D91" i="2"/>
  <c r="C91" i="2"/>
  <c r="E64" i="2"/>
  <c r="D64" i="2"/>
  <c r="C64" i="2"/>
  <c r="K57" i="2"/>
  <c r="G57" i="2"/>
  <c r="F57" i="2"/>
  <c r="E57" i="2"/>
  <c r="D57" i="2"/>
  <c r="C57" i="2"/>
  <c r="K52" i="2"/>
  <c r="G52" i="2"/>
  <c r="F52" i="2"/>
  <c r="E52" i="2"/>
  <c r="D52" i="2"/>
  <c r="C52" i="2"/>
  <c r="K44" i="2"/>
  <c r="G44" i="2"/>
  <c r="F44" i="2"/>
  <c r="E44" i="2"/>
  <c r="D44" i="2"/>
  <c r="C44" i="2"/>
  <c r="K33" i="2"/>
  <c r="G33" i="2"/>
  <c r="F33" i="2"/>
  <c r="E33" i="2"/>
  <c r="D33" i="2"/>
  <c r="C33" i="2"/>
  <c r="K29" i="2"/>
  <c r="G29" i="2"/>
  <c r="F29" i="2"/>
  <c r="E29" i="2"/>
  <c r="D29" i="2"/>
  <c r="C29" i="2"/>
  <c r="K25" i="2"/>
  <c r="G25" i="2"/>
  <c r="F25" i="2"/>
  <c r="E25" i="2"/>
  <c r="D25" i="2"/>
  <c r="C25" i="2"/>
  <c r="F13" i="2"/>
  <c r="E13" i="2"/>
  <c r="D13" i="2"/>
  <c r="C13" i="2"/>
  <c r="F9" i="2"/>
  <c r="E9" i="2"/>
  <c r="D9" i="2"/>
  <c r="C9" i="2"/>
  <c r="F375" i="2" l="1"/>
  <c r="G375" i="2"/>
  <c r="C375" i="2"/>
  <c r="D375" i="2"/>
  <c r="E375" i="2"/>
  <c r="K375" i="2"/>
</calcChain>
</file>

<file path=xl/sharedStrings.xml><?xml version="1.0" encoding="utf-8"?>
<sst xmlns="http://schemas.openxmlformats.org/spreadsheetml/2006/main" count="413" uniqueCount="99">
  <si>
    <t>Nazwa Programów Operacyjnych</t>
  </si>
  <si>
    <t>finansowanie</t>
  </si>
  <si>
    <t xml:space="preserve"> współfinansowanie</t>
  </si>
  <si>
    <t>Ogółem</t>
  </si>
  <si>
    <t>Wydatki budżetu państwa**)</t>
  </si>
  <si>
    <t>w tys. zł</t>
  </si>
  <si>
    <t>Część</t>
  </si>
  <si>
    <t>Wydatki budżetu środków europejskich*)</t>
  </si>
  <si>
    <t>OGÓŁEM CZĘŚCI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</si>
  <si>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</si>
  <si>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</si>
  <si>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</si>
  <si>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</si>
  <si>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</si>
  <si>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</si>
  <si>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</si>
  <si>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</si>
  <si>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</si>
  <si>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</si>
  <si>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</si>
  <si>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</si>
  <si>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</si>
  <si>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</si>
  <si>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</si>
  <si>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</si>
  <si>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Program Operacyjny Infrastruktura i Środowisko 2014 - 2020</t>
  </si>
  <si>
    <t>Regionalny Program Operacyjny - Lubuskie 2020</t>
  </si>
  <si>
    <t>Wydatki budżetu środków europejskich</t>
  </si>
  <si>
    <t>współfinanoswanie</t>
  </si>
  <si>
    <t>Wydatki budżetu państwa</t>
  </si>
  <si>
    <t>współfinansowanie</t>
  </si>
  <si>
    <t>Wspólna polityka rolna</t>
  </si>
  <si>
    <t>Mechanizm Finansowy EOG 2014-2021</t>
  </si>
  <si>
    <t>Norweski Mechanizm Finansowy 2014-2021</t>
  </si>
  <si>
    <t>Szwajcarsko-Polski Program Współpracy II</t>
  </si>
  <si>
    <t>Plan na rok 2024</t>
  </si>
  <si>
    <t>Plan po zmianach w roku 2024</t>
  </si>
  <si>
    <t>Wykonanie w roku 2024</t>
  </si>
  <si>
    <t>Tabela 2. Wykonanie wydatków budżetu środków europejskich oraz budżetu państwa w roku 2024 w zakresie programów finansowanych z udziałem środków europejskich,</t>
  </si>
  <si>
    <t>programów Europejskiej Współpracy Terytorialnej, programów Europejskiej Współpracy Terytorialnej (INTERREG) oraz programów Europejskiego Instrumentu Sąsiedztwa</t>
  </si>
  <si>
    <t>Fundusze Europejskie dla Rozwoju Społecznego 2021-2027</t>
  </si>
  <si>
    <t>Fundusze Europejskie na Infrastrukturę, Klimat, Środowisko 2021-2027</t>
  </si>
  <si>
    <t>Pomoc Techniczna dla Funduszy Europejskich 2021-2027</t>
  </si>
  <si>
    <t>Fundusze Europejskie na Pomoc Żywnościową 2021-2027</t>
  </si>
  <si>
    <t>Fundusze Europejskie dla Rybactwa na lata 2021-2027</t>
  </si>
  <si>
    <t>Fundusze Europejskie dla Nowoczesnej Gospodarki 2021-2027</t>
  </si>
  <si>
    <t>Fundusze Europejskie dla Małopolski 2021-2027</t>
  </si>
  <si>
    <t>Fundusze Europejskie dla Mazowsza 2021-2027</t>
  </si>
  <si>
    <t>Fundusze Europejskie dla Podkarpacia 2021-2027</t>
  </si>
  <si>
    <t>Fundusze Europejskie dla Śląskiego 2021-2027</t>
  </si>
  <si>
    <t>Fundusze Europejskie dla Warmii i Mazur 2021-2027</t>
  </si>
  <si>
    <t>Fundusze Europejskie dla Wielkopolski 2021-2027</t>
  </si>
  <si>
    <t>Fundusze Europejskie dla Polski Wschodniej 2021-2027</t>
  </si>
  <si>
    <t>Program Operacyjny Infrastruktura i Środowisko 2014-2020</t>
  </si>
  <si>
    <t>Interreg 2021-2027</t>
  </si>
  <si>
    <t>Program Operacyjny Polska Cyfrowa na lata 2014-2020</t>
  </si>
  <si>
    <t>Fundusze Europejskie na Rozwój Cyfrowy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</si>
  <si>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</si>
  <si>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</si>
  <si>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</si>
  <si>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Lubuskiego 2021-2027</t>
  </si>
  <si>
    <t>Fundusze Europejskie dla Łódzkiego 2021-2027</t>
  </si>
  <si>
    <t>Fundusze Europejskie dla Opolskiego 2021-2027</t>
  </si>
  <si>
    <t>Fundusze Europejskie dla Podlaskiego 2021-2027</t>
  </si>
  <si>
    <t>Fundusze Europejskie dla Pomorza 2021-2027</t>
  </si>
  <si>
    <t>Fundusze Europejskie dla Świętokrzyskiego 2021-2027</t>
  </si>
  <si>
    <t>Fundusze Europejskie dla Pomorza Zachodniego 2021-2027</t>
  </si>
  <si>
    <t>Regionalny Program Operacyjny Województwa Dolnośląskiego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</si>
  <si>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</si>
  <si>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</si>
  <si>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</si>
  <si>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Małopolskiego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</si>
  <si>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</si>
  <si>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</si>
  <si>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</si>
  <si>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</si>
  <si>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Pomorskiego na lata 2014-2020</t>
  </si>
  <si>
    <t>Regionalny Program Operacyjny Województwa Śląskiego na lata 2014-2020</t>
  </si>
  <si>
    <t>Regionalny Program Operacyjny Województwa Świętokrzyskiego na lata 2014-2020</t>
  </si>
  <si>
    <t>Regionalny Program Operacyjny Województwa Warmińsko - Mazurskiego na lata 2014-2020</t>
  </si>
  <si>
    <t>Wielkopolski Regionalny Program Operacyjny na lata 2014-2020</t>
  </si>
  <si>
    <t>Regionalny Program Operacyjny Województwa Zachodniopomorskiego 2014-2020</t>
  </si>
  <si>
    <t>Europejski Instrument Sąsiedztwa 2014-2020</t>
  </si>
  <si>
    <t>Program Operacyjny Inteligentny Rozwój 2014-2020</t>
  </si>
  <si>
    <t>Program Operacyjny Polska Wschodnia 2014-2020</t>
  </si>
  <si>
    <t>Program Operacyjny Wiedza Edukacja Rozwój 2014-2020</t>
  </si>
  <si>
    <t>Instrument "Łącząc Europę" 2021-2027</t>
  </si>
  <si>
    <t>Instrument "Łącząc Europę"</t>
  </si>
  <si>
    <t>Program Operacyjny Rybactwo i Morze 2014-2020</t>
  </si>
  <si>
    <t>Europejska Współpraca Terytorialna 2014-2020</t>
  </si>
  <si>
    <t>Instrument na rzecz Odbudowy i Zwiększania Odporności - część grantowa</t>
  </si>
  <si>
    <t>15/11</t>
  </si>
  <si>
    <t>Program Operacyjny Rozwój Polski Wschodniej 2007-2013</t>
  </si>
  <si>
    <t>Program Operacyjny Innowacyjna Gospodarka 2007 - 2013</t>
  </si>
  <si>
    <t>Program Operacyjny Europejskiej Współpracy Terytorialnej 2007-2013</t>
  </si>
  <si>
    <t>Europejska Współpraca Terytorialna 2014 - 2020</t>
  </si>
  <si>
    <t>Szwajcarsko-Polski Program Współpracy</t>
  </si>
  <si>
    <t xml:space="preserve"> *) wydatki planowane na rok 2024 były zwiększane z rezerw celowych budżetu środków europejskich poz. 97, 98 i 99</t>
  </si>
  <si>
    <t>**) wydatki planowane na rok 2024 były zwiększane z rezerwy celowej budżetu państwa poz.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</si>
</sst>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,"/>
  </numFmts>
  <fonts count="43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sz val="13"/>
      <name val="Arial"/>
      <family val="2"/>
      <charset val="238"/>
    </font>
    <font>
      <b/>
      <sz val="15"/>
      <name val="Arial"/>
      <family val="2"/>
      <charset val="238"/>
    </font>
    <font>
      <sz val="15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4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7" borderId="1" applyNumberFormat="0" applyAlignment="0" applyProtection="0"/>
    <xf numFmtId="0" fontId="11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7" applyNumberFormat="0" applyFill="0" applyAlignment="0" applyProtection="0"/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1" fillId="0" borderId="0"/>
    <xf numFmtId="0" fontId="1" fillId="23" borderId="8" applyNumberFormat="0" applyFont="0" applyAlignment="0" applyProtection="0"/>
    <xf numFmtId="0" fontId="26" fillId="20" borderId="1" applyNumberFormat="0" applyAlignment="0" applyProtection="0"/>
    <xf numFmtId="0" fontId="27" fillId="20" borderId="3" applyNumberFormat="0" applyAlignment="0" applyProtection="0"/>
    <xf numFmtId="9" fontId="3" fillId="0" borderId="0" applyFon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33" fillId="0" borderId="0" applyNumberForma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Fill="1"/>
    <xf numFmtId="0" fontId="35" fillId="0" borderId="0" xfId="0" applyFont="1" applyFill="1" applyAlignment="1">
      <alignment horizontal="center" wrapText="1"/>
    </xf>
    <xf numFmtId="0" fontId="34" fillId="0" borderId="0" xfId="0" applyFont="1" applyFill="1" applyAlignment="1">
      <alignment horizontal="center" vertical="top" wrapText="1"/>
    </xf>
    <xf numFmtId="0" fontId="3" fillId="0" borderId="0" xfId="0" applyFont="1" applyFill="1"/>
    <xf numFmtId="0" fontId="3" fillId="0" borderId="0" xfId="0" applyFont="1"/>
    <xf numFmtId="0" fontId="36" fillId="0" borderId="0" xfId="0" applyFont="1" applyFill="1"/>
    <xf numFmtId="4" fontId="3" fillId="0" borderId="0" xfId="0" applyNumberFormat="1" applyFont="1" applyFill="1"/>
    <xf numFmtId="0" fontId="36" fillId="0" borderId="0" xfId="0" applyFont="1" applyFill="1" applyAlignment="1">
      <alignment wrapText="1"/>
    </xf>
    <xf numFmtId="0" fontId="37" fillId="0" borderId="0" xfId="0" applyFont="1" applyFill="1" applyAlignment="1">
      <alignment horizont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left" vertical="center" wrapText="1"/>
    </xf>
    <xf numFmtId="0" fontId="34" fillId="0" borderId="0" xfId="0" applyFont="1" applyFill="1"/>
    <xf numFmtId="0" fontId="40" fillId="0" borderId="1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/>
    <xf numFmtId="4" fontId="38" fillId="0" borderId="0" xfId="0" applyNumberFormat="1" applyFont="1" applyFill="1" applyBorder="1"/>
    <xf numFmtId="4" fontId="38" fillId="0" borderId="0" xfId="0" applyNumberFormat="1" applyFont="1" applyFill="1" applyBorder="1" applyAlignment="1">
      <alignment horizontal="right"/>
    </xf>
    <xf numFmtId="3" fontId="40" fillId="0" borderId="10" xfId="0" applyNumberFormat="1" applyFont="1" applyFill="1" applyBorder="1" applyAlignment="1">
      <alignment horizontal="right" vertical="center"/>
    </xf>
    <xf numFmtId="3" fontId="39" fillId="0" borderId="10" xfId="0" applyNumberFormat="1" applyFont="1" applyFill="1" applyBorder="1" applyAlignment="1">
      <alignment horizontal="right" vertical="center"/>
    </xf>
    <xf numFmtId="3" fontId="3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0" applyFont="1" applyFill="1"/>
    <xf numFmtId="2" fontId="38" fillId="0" borderId="0" xfId="0" applyNumberFormat="1" applyFont="1" applyFill="1" applyBorder="1"/>
    <xf numFmtId="2" fontId="3" fillId="0" borderId="0" xfId="0" applyNumberFormat="1" applyFont="1" applyFill="1"/>
    <xf numFmtId="0" fontId="40" fillId="0" borderId="13" xfId="0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24" borderId="10" xfId="0" applyFont="1" applyFill="1" applyBorder="1" applyAlignment="1">
      <alignment horizontal="center" vertical="center" wrapText="1"/>
    </xf>
    <xf numFmtId="0" fontId="40" fillId="24" borderId="10" xfId="0" applyFont="1" applyFill="1" applyBorder="1" applyAlignment="1">
      <alignment horizontal="left" vertical="center" wrapText="1"/>
    </xf>
    <xf numFmtId="0" fontId="3" fillId="24" borderId="0" xfId="0" applyFont="1" applyFill="1"/>
    <xf numFmtId="0" fontId="39" fillId="24" borderId="10" xfId="0" applyFont="1" applyFill="1" applyBorder="1" applyAlignment="1">
      <alignment horizontal="center" vertical="center" wrapText="1"/>
    </xf>
    <xf numFmtId="0" fontId="39" fillId="24" borderId="10" xfId="0" applyFont="1" applyFill="1" applyBorder="1" applyAlignment="1">
      <alignment horizontal="left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left" vertical="center" wrapText="1"/>
    </xf>
    <xf numFmtId="0" fontId="2" fillId="24" borderId="0" xfId="0" applyFont="1" applyFill="1"/>
    <xf numFmtId="164" fontId="3" fillId="0" borderId="0" xfId="0" applyNumberFormat="1" applyFont="1"/>
    <xf numFmtId="0" fontId="40" fillId="0" borderId="1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164" fontId="40" fillId="0" borderId="10" xfId="0" applyNumberFormat="1" applyFont="1" applyFill="1" applyBorder="1" applyAlignment="1" applyProtection="1">
      <alignment horizontal="right" vertical="center" wrapText="1"/>
      <protection locked="0"/>
    </xf>
    <xf numFmtId="164" fontId="39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40" fillId="0" borderId="10" xfId="52" applyNumberFormat="1" applyFont="1" applyFill="1" applyBorder="1" applyAlignment="1">
      <alignment horizontal="right" vertical="center"/>
    </xf>
    <xf numFmtId="3" fontId="39" fillId="0" borderId="10" xfId="52" applyNumberFormat="1" applyFont="1" applyFill="1" applyBorder="1" applyAlignment="1">
      <alignment horizontal="right" vertical="center"/>
    </xf>
    <xf numFmtId="0" fontId="40" fillId="0" borderId="10" xfId="0" applyFont="1" applyBorder="1" applyAlignment="1">
      <alignment horizontal="left" vertical="center" wrapText="1"/>
    </xf>
    <xf numFmtId="3" fontId="40" fillId="0" borderId="12" xfId="52" applyNumberFormat="1" applyFont="1" applyFill="1" applyBorder="1" applyAlignment="1">
      <alignment horizontal="right" vertical="center"/>
    </xf>
    <xf numFmtId="3" fontId="40" fillId="0" borderId="12" xfId="0" applyNumberFormat="1" applyFont="1" applyFill="1" applyBorder="1" applyAlignment="1">
      <alignment horizontal="right" vertical="center"/>
    </xf>
    <xf numFmtId="0" fontId="40" fillId="0" borderId="11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left" vertical="center" wrapText="1"/>
    </xf>
    <xf numFmtId="0" fontId="38" fillId="0" borderId="0" xfId="0" applyFont="1" applyFill="1" applyBorder="1"/>
    <xf numFmtId="0" fontId="40" fillId="0" borderId="11" xfId="0" applyFont="1" applyFill="1" applyBorder="1" applyAlignment="1">
      <alignment horizontal="center" vertical="center" wrapText="1"/>
    </xf>
    <xf numFmtId="49" fontId="40" fillId="0" borderId="11" xfId="0" applyNumberFormat="1" applyFont="1" applyFill="1" applyBorder="1" applyAlignment="1">
      <alignment horizontal="center" vertical="center" wrapText="1"/>
    </xf>
    <xf numFmtId="164" fontId="40" fillId="0" borderId="12" xfId="0" applyNumberFormat="1" applyFont="1" applyFill="1" applyBorder="1" applyAlignment="1" applyProtection="1">
      <alignment horizontal="right" vertical="center" wrapText="1"/>
      <protection locked="0"/>
    </xf>
    <xf numFmtId="164" fontId="39" fillId="0" borderId="10" xfId="0" applyNumberFormat="1" applyFont="1" applyFill="1" applyBorder="1" applyAlignment="1">
      <alignment horizontal="right" vertical="center"/>
    </xf>
    <xf numFmtId="164" fontId="39" fillId="0" borderId="10" xfId="52" applyNumberFormat="1" applyFont="1" applyFill="1" applyBorder="1" applyAlignment="1">
      <alignment horizontal="right" vertical="center"/>
    </xf>
    <xf numFmtId="0" fontId="40" fillId="0" borderId="10" xfId="0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 applyProtection="1">
      <alignment horizontal="center" vertical="center"/>
      <protection locked="0"/>
    </xf>
    <xf numFmtId="0" fontId="39" fillId="0" borderId="10" xfId="0" applyFont="1" applyFill="1" applyBorder="1" applyAlignment="1" applyProtection="1">
      <alignment horizontal="center" vertical="center"/>
      <protection locked="0"/>
    </xf>
    <xf numFmtId="49" fontId="40" fillId="0" borderId="10" xfId="0" applyNumberFormat="1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49" fontId="40" fillId="0" borderId="12" xfId="0" applyNumberFormat="1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horizontal="left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2" fillId="24" borderId="0" xfId="0" applyFont="1" applyFill="1" applyAlignment="1">
      <alignment horizontal="left" vertical="top" wrapText="1"/>
    </xf>
    <xf numFmtId="49" fontId="40" fillId="0" borderId="11" xfId="0" applyNumberFormat="1" applyFont="1" applyFill="1" applyBorder="1" applyAlignment="1">
      <alignment horizontal="center" vertical="center" wrapText="1"/>
    </xf>
    <xf numFmtId="49" fontId="40" fillId="0" borderId="14" xfId="0" applyNumberFormat="1" applyFont="1" applyFill="1" applyBorder="1" applyAlignment="1">
      <alignment horizontal="center" vertical="center" wrapText="1"/>
    </xf>
    <xf numFmtId="49" fontId="40" fillId="0" borderId="12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2" fillId="24" borderId="0" xfId="0" applyFont="1" applyFill="1" applyBorder="1" applyAlignment="1">
      <alignment horizontal="left" vertical="top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top"/>
    </xf>
    <xf numFmtId="0" fontId="39" fillId="0" borderId="15" xfId="0" applyFont="1" applyFill="1" applyBorder="1" applyAlignment="1" applyProtection="1">
      <alignment horizontal="center" vertical="center" wrapText="1"/>
      <protection locked="0"/>
    </xf>
    <xf numFmtId="0" fontId="39" fillId="0" borderId="16" xfId="0" applyFont="1" applyFill="1" applyBorder="1" applyAlignment="1" applyProtection="1">
      <alignment horizontal="center" vertical="center" wrapText="1"/>
      <protection locked="0"/>
    </xf>
    <xf numFmtId="0" fontId="39" fillId="0" borderId="13" xfId="0" applyFont="1" applyFill="1" applyBorder="1" applyAlignment="1" applyProtection="1">
      <alignment horizontal="center" vertical="center" wrapText="1"/>
      <protection locked="0"/>
    </xf>
    <xf numFmtId="4" fontId="39" fillId="0" borderId="15" xfId="0" applyNumberFormat="1" applyFont="1" applyFill="1" applyBorder="1" applyAlignment="1" applyProtection="1">
      <alignment horizontal="center" vertical="center"/>
      <protection locked="0"/>
    </xf>
    <xf numFmtId="4" fontId="39" fillId="0" borderId="13" xfId="0" applyNumberFormat="1" applyFont="1" applyFill="1" applyBorder="1" applyAlignment="1" applyProtection="1">
      <alignment horizontal="center" vertical="center"/>
      <protection locked="0"/>
    </xf>
    <xf numFmtId="0" fontId="39" fillId="0" borderId="10" xfId="0" applyFont="1" applyFill="1" applyBorder="1" applyAlignment="1" applyProtection="1">
      <alignment horizontal="center" vertical="center" wrapText="1"/>
      <protection locked="0"/>
    </xf>
    <xf numFmtId="0" fontId="39" fillId="0" borderId="10" xfId="0" applyFont="1" applyFill="1" applyBorder="1" applyAlignment="1" applyProtection="1">
      <alignment horizontal="center" vertical="center"/>
      <protection locked="0"/>
    </xf>
    <xf numFmtId="2" fontId="39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39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3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0" fillId="0" borderId="11" xfId="0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horizontal="center" vertical="center"/>
    </xf>
  </cellXfs>
  <cellStyles count="6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Akcent 1" xfId="25" builtinId="29" customBuiltin="1"/>
    <cellStyle name="Akcent 2" xfId="26" builtinId="33" customBuiltin="1"/>
    <cellStyle name="Akcent 3" xfId="27" builtinId="37" customBuiltin="1"/>
    <cellStyle name="Akcent 4" xfId="28" builtinId="41" customBuiltin="1"/>
    <cellStyle name="Akcent 5" xfId="29" builtinId="45" customBuiltin="1"/>
    <cellStyle name="Akcent 6" xfId="30" builtinId="49" customBuiltin="1"/>
    <cellStyle name="Bad" xfId="31" xr:uid="{00000000-0005-0000-0000-00001E000000}"/>
    <cellStyle name="Calculation" xfId="32" xr:uid="{00000000-0005-0000-0000-00001F000000}"/>
    <cellStyle name="Check Cell" xfId="33" xr:uid="{00000000-0005-0000-0000-000020000000}"/>
    <cellStyle name="Dane wejściowe" xfId="34" builtinId="20" customBuiltin="1"/>
    <cellStyle name="Dane wyjściowe" xfId="35" builtinId="21" customBuiltin="1"/>
    <cellStyle name="Explanatory Text" xfId="36" xr:uid="{00000000-0005-0000-0000-000023000000}"/>
    <cellStyle name="Good" xfId="37" xr:uid="{00000000-0005-0000-0000-000024000000}"/>
    <cellStyle name="Heading 1" xfId="38" xr:uid="{00000000-0005-0000-0000-000025000000}"/>
    <cellStyle name="Heading 2" xfId="39" xr:uid="{00000000-0005-0000-0000-000026000000}"/>
    <cellStyle name="Heading 3" xfId="40" xr:uid="{00000000-0005-0000-0000-000027000000}"/>
    <cellStyle name="Heading 4" xfId="41" xr:uid="{00000000-0005-0000-0000-000028000000}"/>
    <cellStyle name="Input" xfId="42" xr:uid="{00000000-0005-0000-0000-000029000000}"/>
    <cellStyle name="Komórka połączona" xfId="43" builtinId="24" customBuiltin="1"/>
    <cellStyle name="Komórka zaznaczona" xfId="44" builtinId="23" customBuiltin="1"/>
    <cellStyle name="Linked Cell" xfId="45" xr:uid="{00000000-0005-0000-0000-00002C000000}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" xfId="50" xr:uid="{00000000-0005-0000-0000-000031000000}"/>
    <cellStyle name="Normalny" xfId="0" builtinId="0"/>
    <cellStyle name="Normalny 2" xfId="51" xr:uid="{00000000-0005-0000-0000-000033000000}"/>
    <cellStyle name="Normalny_zal. 15-2" xfId="52" xr:uid="{00000000-0005-0000-0000-000034000000}"/>
    <cellStyle name="Note" xfId="53" xr:uid="{00000000-0005-0000-0000-000035000000}"/>
    <cellStyle name="Obliczenia" xfId="54" builtinId="22" customBuiltin="1"/>
    <cellStyle name="Output" xfId="55" xr:uid="{00000000-0005-0000-0000-000037000000}"/>
    <cellStyle name="Procentowy 2" xfId="56" xr:uid="{00000000-0005-0000-0000-000038000000}"/>
    <cellStyle name="Suma" xfId="57" builtinId="25" customBuiltin="1"/>
    <cellStyle name="Tekst objaśnienia" xfId="58" builtinId="53" customBuiltin="1"/>
    <cellStyle name="Tekst ostrzeżenia" xfId="59" builtinId="11" customBuiltin="1"/>
    <cellStyle name="Title" xfId="60" xr:uid="{00000000-0005-0000-0000-00003C000000}"/>
    <cellStyle name="Total" xfId="61" xr:uid="{00000000-0005-0000-0000-00003D000000}"/>
    <cellStyle name="Tytuł" xfId="62" builtinId="15" customBuiltin="1"/>
    <cellStyle name="Uwaga" xfId="63" builtinId="10" customBuiltin="1"/>
    <cellStyle name="Warning Text" xfId="64" xr:uid="{00000000-0005-0000-0000-00004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GridLines="0" tabSelected="1" zoomScale="60" zoomScaleNormal="60" zoomScaleSheetLayoutView="50" workbookViewId="0">
      <selection activeCell="D290" sqref="D290"/>
    </sheetView>
  </sheetViews>
  <sheetFormatPr defaultColWidth="9.1796875" defaultRowHeight="15.5"/>
  <cols>
    <col min="1" max="1" width="14.7265625" style="4" customWidth="1"/>
    <col min="2" max="2" width="74.7265625" style="3" customWidth="1"/>
    <col min="3" max="3" width="28.26953125" style="13" customWidth="1"/>
    <col min="4" max="4" width="22.26953125" style="13" customWidth="1"/>
    <col min="5" max="5" width="30.1796875" style="13" customWidth="1"/>
    <col min="6" max="6" width="29" style="8" customWidth="1"/>
    <col min="7" max="7" width="21.54296875" style="8" customWidth="1"/>
    <col min="8" max="8" width="29.453125" style="8" customWidth="1"/>
    <col min="9" max="9" width="29.81640625" style="25" customWidth="1"/>
    <col min="10" max="10" width="21.54296875" style="8" customWidth="1"/>
    <col min="11" max="11" width="29.7265625" style="8" customWidth="1"/>
    <col min="12" max="12" width="23" style="6" customWidth="1"/>
    <col min="13" max="14" width="9.1796875" style="6"/>
    <col min="15" max="15" width="15.453125" style="6" bestFit="1" customWidth="1"/>
    <col min="16" max="16" width="10.1796875" style="6" customWidth="1"/>
    <col min="17" max="16384" width="9.1796875" style="6"/>
  </cols>
  <sheetData>
    <row r="1" spans="1:18" s="5" customFormat="1" ht="33.75" customHeight="1">
      <c r="A1" s="78" t="s">
        <v>38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8" s="5" customFormat="1" ht="28.5" customHeight="1">
      <c r="A2" s="78" t="s">
        <v>39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8" s="5" customFormat="1" ht="13.1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8" s="5" customFormat="1" ht="16.5">
      <c r="A4" s="15"/>
      <c r="B4" s="16"/>
      <c r="C4" s="17"/>
      <c r="D4" s="17"/>
      <c r="E4" s="52"/>
      <c r="F4" s="18"/>
      <c r="G4" s="18"/>
      <c r="H4" s="18"/>
      <c r="I4" s="24"/>
      <c r="J4" s="18"/>
      <c r="K4" s="19" t="s">
        <v>5</v>
      </c>
    </row>
    <row r="5" spans="1:18" s="7" customFormat="1" ht="42.75" customHeight="1">
      <c r="A5" s="84" t="s">
        <v>6</v>
      </c>
      <c r="B5" s="84" t="s">
        <v>0</v>
      </c>
      <c r="C5" s="84" t="s">
        <v>35</v>
      </c>
      <c r="D5" s="84"/>
      <c r="E5" s="84"/>
      <c r="F5" s="84" t="s">
        <v>36</v>
      </c>
      <c r="G5" s="84"/>
      <c r="H5" s="84"/>
      <c r="I5" s="79" t="s">
        <v>37</v>
      </c>
      <c r="J5" s="80"/>
      <c r="K5" s="81"/>
      <c r="L5" s="9"/>
    </row>
    <row r="6" spans="1:18" s="7" customFormat="1" ht="19" customHeight="1">
      <c r="A6" s="84"/>
      <c r="B6" s="84"/>
      <c r="C6" s="84" t="s">
        <v>7</v>
      </c>
      <c r="D6" s="85" t="s">
        <v>4</v>
      </c>
      <c r="E6" s="85"/>
      <c r="F6" s="88" t="s">
        <v>27</v>
      </c>
      <c r="G6" s="82" t="s">
        <v>29</v>
      </c>
      <c r="H6" s="83"/>
      <c r="I6" s="86" t="s">
        <v>27</v>
      </c>
      <c r="J6" s="82" t="s">
        <v>29</v>
      </c>
      <c r="K6" s="83"/>
      <c r="L6" s="9"/>
      <c r="O6" s="6"/>
      <c r="P6" s="6"/>
    </row>
    <row r="7" spans="1:18" s="7" customFormat="1" ht="43.15" customHeight="1">
      <c r="A7" s="84"/>
      <c r="B7" s="84"/>
      <c r="C7" s="84"/>
      <c r="D7" s="60" t="s">
        <v>1</v>
      </c>
      <c r="E7" s="60" t="s">
        <v>2</v>
      </c>
      <c r="F7" s="88"/>
      <c r="G7" s="59" t="s">
        <v>1</v>
      </c>
      <c r="H7" s="59" t="s">
        <v>28</v>
      </c>
      <c r="I7" s="87"/>
      <c r="J7" s="59" t="s">
        <v>1</v>
      </c>
      <c r="K7" s="59" t="s">
        <v>30</v>
      </c>
      <c r="L7" s="9"/>
      <c r="O7" s="6"/>
      <c r="P7" s="6"/>
    </row>
    <row r="8" spans="1:18" s="5" customFormat="1" ht="48.75" customHeight="1">
      <c r="A8" s="54" t="s">
        <v>91</v>
      </c>
      <c r="B8" s="14" t="s">
        <v>56</v>
      </c>
      <c r="C8" s="20"/>
      <c r="D8" s="20"/>
      <c r="E8" s="20"/>
      <c r="F8" s="43">
        <v>4152125</v>
      </c>
      <c r="G8" s="43"/>
      <c r="H8" s="43">
        <v>1056911</v>
      </c>
      <c r="I8" s="43">
        <v>3973857.81</v>
      </c>
      <c r="J8" s="43"/>
      <c r="K8" s="43">
        <v>1011535.74</v>
      </c>
      <c r="M8" s="6"/>
      <c r="N8" s="6"/>
      <c r="O8" s="6"/>
      <c r="P8" s="6"/>
      <c r="Q8" s="6"/>
      <c r="R8" s="6"/>
    </row>
    <row r="9" spans="1:18" s="5" customFormat="1" ht="48.75" customHeight="1">
      <c r="A9" s="11" t="s">
        <v>3</v>
      </c>
      <c r="B9" s="12"/>
      <c r="C9" s="21">
        <f t="shared" ref="C9:K9" si="0">SUM(C8:C8)</f>
        <v>0</v>
      </c>
      <c r="D9" s="21">
        <f t="shared" si="0"/>
        <v>0</v>
      </c>
      <c r="E9" s="21">
        <f t="shared" si="0"/>
        <v>0</v>
      </c>
      <c r="F9" s="44">
        <f t="shared" si="0"/>
        <v>4152125</v>
      </c>
      <c r="G9" s="44">
        <f t="shared" si="0"/>
        <v>0</v>
      </c>
      <c r="H9" s="44">
        <f t="shared" si="0"/>
        <v>1056911</v>
      </c>
      <c r="I9" s="44">
        <f t="shared" si="0"/>
        <v>3973857.81</v>
      </c>
      <c r="J9" s="44">
        <f t="shared" si="0"/>
        <v>0</v>
      </c>
      <c r="K9" s="44">
        <f t="shared" si="0"/>
        <v>1011535.74</v>
      </c>
      <c r="M9" s="6"/>
      <c r="N9" s="6"/>
      <c r="O9" s="6"/>
      <c r="P9" s="6"/>
      <c r="Q9" s="6"/>
      <c r="R9" s="6"/>
    </row>
    <row r="10" spans="1:18" s="5" customFormat="1" ht="48.75" customHeight="1">
      <c r="A10" s="53">
        <v>16</v>
      </c>
      <c r="B10" s="14" t="s">
        <v>40</v>
      </c>
      <c r="C10" s="20">
        <v>14028</v>
      </c>
      <c r="D10" s="20">
        <v>2449</v>
      </c>
      <c r="E10" s="20">
        <v>2979</v>
      </c>
      <c r="F10" s="43">
        <v>14028000</v>
      </c>
      <c r="G10" s="43">
        <v>2588182.29</v>
      </c>
      <c r="H10" s="43">
        <v>3008609.3200000003</v>
      </c>
      <c r="I10" s="43">
        <v>8549214.8800000008</v>
      </c>
      <c r="J10" s="43">
        <v>2254326.5499999998</v>
      </c>
      <c r="K10" s="43">
        <v>1893135.06</v>
      </c>
      <c r="M10" s="6"/>
      <c r="N10" s="6"/>
      <c r="O10" s="6"/>
      <c r="P10" s="6"/>
      <c r="Q10" s="6"/>
      <c r="R10" s="6"/>
    </row>
    <row r="11" spans="1:18" s="5" customFormat="1" ht="48.75" customHeight="1">
      <c r="A11" s="11" t="s">
        <v>3</v>
      </c>
      <c r="B11" s="12"/>
      <c r="C11" s="21">
        <f t="shared" ref="C11:K11" si="1">SUM(C10:C10)</f>
        <v>14028</v>
      </c>
      <c r="D11" s="21">
        <f t="shared" si="1"/>
        <v>2449</v>
      </c>
      <c r="E11" s="21">
        <f t="shared" si="1"/>
        <v>2979</v>
      </c>
      <c r="F11" s="44">
        <f t="shared" si="1"/>
        <v>14028000</v>
      </c>
      <c r="G11" s="44">
        <f t="shared" si="1"/>
        <v>2588182.29</v>
      </c>
      <c r="H11" s="44">
        <f t="shared" si="1"/>
        <v>3008609.3200000003</v>
      </c>
      <c r="I11" s="44">
        <f t="shared" si="1"/>
        <v>8549214.8800000008</v>
      </c>
      <c r="J11" s="44">
        <f t="shared" si="1"/>
        <v>2254326.5499999998</v>
      </c>
      <c r="K11" s="44">
        <f t="shared" si="1"/>
        <v>1893135.06</v>
      </c>
      <c r="M11" s="6"/>
      <c r="N11" s="6"/>
      <c r="O11" s="6"/>
      <c r="P11" s="6"/>
      <c r="Q11" s="6"/>
      <c r="R11" s="6"/>
    </row>
    <row r="12" spans="1:18" s="5" customFormat="1" ht="48.75" customHeight="1">
      <c r="A12" s="29">
        <v>17</v>
      </c>
      <c r="B12" s="14" t="s">
        <v>40</v>
      </c>
      <c r="C12" s="45">
        <v>5419</v>
      </c>
      <c r="D12" s="45">
        <v>279</v>
      </c>
      <c r="E12" s="45">
        <v>1208</v>
      </c>
      <c r="F12" s="43">
        <v>4896699</v>
      </c>
      <c r="G12" s="43">
        <v>279000</v>
      </c>
      <c r="H12" s="43">
        <v>1096175</v>
      </c>
      <c r="I12" s="43">
        <v>4343813.93</v>
      </c>
      <c r="J12" s="43">
        <v>275085.08</v>
      </c>
      <c r="K12" s="43">
        <v>969377.44</v>
      </c>
      <c r="M12" s="6"/>
      <c r="N12" s="6"/>
      <c r="O12" s="6"/>
      <c r="P12" s="6"/>
      <c r="Q12" s="6"/>
      <c r="R12" s="6"/>
    </row>
    <row r="13" spans="1:18" s="5" customFormat="1" ht="48.75" customHeight="1">
      <c r="A13" s="11" t="s">
        <v>3</v>
      </c>
      <c r="B13" s="12"/>
      <c r="C13" s="21">
        <f t="shared" ref="C13:I13" si="2">SUM(C12:C12)</f>
        <v>5419</v>
      </c>
      <c r="D13" s="21">
        <f t="shared" si="2"/>
        <v>279</v>
      </c>
      <c r="E13" s="21">
        <f t="shared" si="2"/>
        <v>1208</v>
      </c>
      <c r="F13" s="44">
        <f t="shared" si="2"/>
        <v>4896699</v>
      </c>
      <c r="G13" s="44">
        <f t="shared" ref="G13:H13" si="3">SUM(G12:G12)</f>
        <v>279000</v>
      </c>
      <c r="H13" s="44">
        <f t="shared" si="3"/>
        <v>1096175</v>
      </c>
      <c r="I13" s="44">
        <f t="shared" si="2"/>
        <v>4343813.93</v>
      </c>
      <c r="J13" s="44">
        <f t="shared" ref="J13:K13" si="4">SUM(J12:J12)</f>
        <v>275085.08</v>
      </c>
      <c r="K13" s="44">
        <f t="shared" si="4"/>
        <v>969377.44</v>
      </c>
      <c r="M13" s="6"/>
      <c r="N13" s="6"/>
      <c r="O13" s="6"/>
      <c r="P13" s="6"/>
      <c r="Q13" s="6"/>
      <c r="R13" s="6"/>
    </row>
    <row r="14" spans="1:18" s="5" customFormat="1" ht="48.75" customHeight="1">
      <c r="A14" s="68">
        <v>18</v>
      </c>
      <c r="B14" s="14" t="s">
        <v>41</v>
      </c>
      <c r="C14" s="45"/>
      <c r="D14" s="45">
        <v>1745</v>
      </c>
      <c r="E14" s="45">
        <v>309</v>
      </c>
      <c r="F14" s="43"/>
      <c r="G14" s="43">
        <v>1745000</v>
      </c>
      <c r="H14" s="43">
        <v>309000</v>
      </c>
      <c r="I14" s="43"/>
      <c r="J14" s="43">
        <v>1294765.4600000002</v>
      </c>
      <c r="K14" s="43">
        <v>228494.07000000004</v>
      </c>
      <c r="M14" s="6"/>
      <c r="N14" s="6"/>
      <c r="O14" s="6"/>
      <c r="P14" s="6"/>
      <c r="Q14" s="6"/>
      <c r="R14" s="6"/>
    </row>
    <row r="15" spans="1:18" s="5" customFormat="1" ht="48.75" customHeight="1">
      <c r="A15" s="69"/>
      <c r="B15" s="14" t="s">
        <v>56</v>
      </c>
      <c r="C15" s="45"/>
      <c r="D15" s="45"/>
      <c r="E15" s="45"/>
      <c r="F15" s="43">
        <v>966499</v>
      </c>
      <c r="G15" s="43"/>
      <c r="H15" s="43">
        <v>246101</v>
      </c>
      <c r="I15" s="43">
        <v>530862.42999999993</v>
      </c>
      <c r="J15" s="43"/>
      <c r="K15" s="43">
        <v>135129.80000000002</v>
      </c>
      <c r="M15" s="6"/>
      <c r="N15" s="6"/>
      <c r="O15" s="6"/>
      <c r="P15" s="6"/>
      <c r="Q15" s="6"/>
      <c r="R15" s="6"/>
    </row>
    <row r="16" spans="1:18" s="5" customFormat="1" ht="48.75" customHeight="1">
      <c r="A16" s="11" t="s">
        <v>3</v>
      </c>
      <c r="B16" s="12"/>
      <c r="C16" s="46">
        <f>SUM(C14:C14)</f>
        <v>0</v>
      </c>
      <c r="D16" s="46">
        <f t="shared" ref="D16:E16" si="5">SUM(D14:D14)</f>
        <v>1745</v>
      </c>
      <c r="E16" s="46">
        <f t="shared" si="5"/>
        <v>309</v>
      </c>
      <c r="F16" s="57">
        <f>SUM(F14:F15)</f>
        <v>966499</v>
      </c>
      <c r="G16" s="57">
        <f t="shared" ref="G16:J16" si="6">SUM(G14:G15)</f>
        <v>1745000</v>
      </c>
      <c r="H16" s="57">
        <f t="shared" si="6"/>
        <v>555101</v>
      </c>
      <c r="I16" s="57">
        <f t="shared" si="6"/>
        <v>530862.42999999993</v>
      </c>
      <c r="J16" s="57">
        <f t="shared" si="6"/>
        <v>1294765.4600000002</v>
      </c>
      <c r="K16" s="57">
        <f>SUM(K14:K15)</f>
        <v>363623.87000000005</v>
      </c>
      <c r="M16" s="6"/>
      <c r="N16" s="6"/>
      <c r="O16" s="6"/>
      <c r="P16" s="6"/>
      <c r="Q16" s="6"/>
      <c r="R16" s="6"/>
    </row>
    <row r="17" spans="1:18" s="2" customFormat="1" ht="48.75" customHeight="1">
      <c r="A17" s="68">
        <v>19</v>
      </c>
      <c r="B17" s="47" t="s">
        <v>41</v>
      </c>
      <c r="C17" s="45">
        <v>15195</v>
      </c>
      <c r="D17" s="45"/>
      <c r="E17" s="45">
        <v>2748</v>
      </c>
      <c r="F17" s="43">
        <v>15195000</v>
      </c>
      <c r="G17" s="43"/>
      <c r="H17" s="43">
        <v>480000</v>
      </c>
      <c r="I17" s="43"/>
      <c r="J17" s="43"/>
      <c r="K17" s="43"/>
      <c r="M17" s="6"/>
      <c r="N17" s="6"/>
      <c r="O17" s="6"/>
      <c r="P17" s="6"/>
      <c r="Q17" s="6"/>
      <c r="R17" s="6"/>
    </row>
    <row r="18" spans="1:18" s="2" customFormat="1" ht="48.75" customHeight="1">
      <c r="A18" s="70"/>
      <c r="B18" s="47" t="s">
        <v>42</v>
      </c>
      <c r="C18" s="48"/>
      <c r="D18" s="48">
        <v>63124</v>
      </c>
      <c r="E18" s="48">
        <v>16073</v>
      </c>
      <c r="F18" s="55"/>
      <c r="G18" s="55">
        <v>66473115</v>
      </c>
      <c r="H18" s="55">
        <v>16925922</v>
      </c>
      <c r="I18" s="55"/>
      <c r="J18" s="55">
        <v>57715072.280000009</v>
      </c>
      <c r="K18" s="55">
        <v>14683602.470000003</v>
      </c>
      <c r="M18" s="6"/>
      <c r="N18" s="6"/>
      <c r="O18" s="6"/>
      <c r="P18" s="6"/>
      <c r="Q18" s="6"/>
      <c r="R18" s="6"/>
    </row>
    <row r="19" spans="1:18" s="5" customFormat="1" ht="48.75" customHeight="1">
      <c r="A19" s="70"/>
      <c r="B19" s="47" t="s">
        <v>43</v>
      </c>
      <c r="C19" s="45"/>
      <c r="D19" s="45">
        <v>1442</v>
      </c>
      <c r="E19" s="45">
        <v>164</v>
      </c>
      <c r="F19" s="43"/>
      <c r="G19" s="43">
        <v>1526642</v>
      </c>
      <c r="H19" s="43">
        <v>173415</v>
      </c>
      <c r="I19" s="43"/>
      <c r="J19" s="43">
        <v>1310929.26</v>
      </c>
      <c r="K19" s="43">
        <v>145671.45000000001</v>
      </c>
      <c r="M19" s="6"/>
      <c r="N19" s="6"/>
      <c r="O19" s="6"/>
      <c r="P19" s="6"/>
      <c r="Q19" s="6"/>
      <c r="R19" s="6"/>
    </row>
    <row r="20" spans="1:18" s="5" customFormat="1" ht="48.75" customHeight="1">
      <c r="A20" s="70"/>
      <c r="B20" s="47" t="s">
        <v>44</v>
      </c>
      <c r="C20" s="45"/>
      <c r="D20" s="45">
        <v>1928</v>
      </c>
      <c r="E20" s="45">
        <v>824</v>
      </c>
      <c r="F20" s="43"/>
      <c r="G20" s="43">
        <v>1962828</v>
      </c>
      <c r="H20" s="43">
        <v>838953</v>
      </c>
      <c r="I20" s="43"/>
      <c r="J20" s="43">
        <v>1142794.8899999999</v>
      </c>
      <c r="K20" s="43">
        <v>486767.62999999989</v>
      </c>
      <c r="M20" s="6"/>
      <c r="N20" s="6"/>
      <c r="O20" s="6"/>
      <c r="P20" s="6"/>
      <c r="Q20" s="6"/>
      <c r="R20" s="6"/>
    </row>
    <row r="21" spans="1:18" s="5" customFormat="1" ht="48.75" customHeight="1">
      <c r="A21" s="70"/>
      <c r="B21" s="47" t="s">
        <v>32</v>
      </c>
      <c r="C21" s="45"/>
      <c r="D21" s="45">
        <v>107</v>
      </c>
      <c r="E21" s="45"/>
      <c r="F21" s="43"/>
      <c r="G21" s="43">
        <v>112983</v>
      </c>
      <c r="H21" s="43"/>
      <c r="I21" s="43"/>
      <c r="J21" s="43">
        <v>91571.810000000012</v>
      </c>
      <c r="K21" s="43"/>
      <c r="M21" s="6"/>
      <c r="N21" s="6"/>
      <c r="O21" s="6"/>
      <c r="P21" s="6"/>
      <c r="Q21" s="6"/>
      <c r="R21" s="6"/>
    </row>
    <row r="22" spans="1:18" s="5" customFormat="1" ht="48.75" customHeight="1">
      <c r="A22" s="70"/>
      <c r="B22" s="47" t="s">
        <v>33</v>
      </c>
      <c r="C22" s="45"/>
      <c r="D22" s="45">
        <v>112</v>
      </c>
      <c r="E22" s="45"/>
      <c r="F22" s="43"/>
      <c r="G22" s="43">
        <v>119179</v>
      </c>
      <c r="H22" s="43"/>
      <c r="I22" s="43"/>
      <c r="J22" s="43">
        <v>94737.279999999999</v>
      </c>
      <c r="K22" s="43"/>
      <c r="M22" s="6"/>
      <c r="N22" s="6"/>
      <c r="O22" s="6"/>
      <c r="P22" s="6"/>
      <c r="Q22" s="6"/>
      <c r="R22" s="6"/>
    </row>
    <row r="23" spans="1:18" s="5" customFormat="1" ht="48.75" customHeight="1">
      <c r="A23" s="70"/>
      <c r="B23" s="47" t="s">
        <v>34</v>
      </c>
      <c r="C23" s="45"/>
      <c r="D23" s="45">
        <v>871</v>
      </c>
      <c r="E23" s="45"/>
      <c r="F23" s="43"/>
      <c r="G23" s="43">
        <v>895320</v>
      </c>
      <c r="H23" s="43"/>
      <c r="I23" s="43"/>
      <c r="J23" s="43">
        <v>483472.29</v>
      </c>
      <c r="K23" s="43"/>
      <c r="M23" s="6"/>
      <c r="N23" s="6"/>
      <c r="O23" s="6"/>
      <c r="P23" s="6"/>
      <c r="Q23" s="6"/>
      <c r="R23" s="6"/>
    </row>
    <row r="24" spans="1:18" s="5" customFormat="1" ht="48.75" customHeight="1">
      <c r="A24" s="70"/>
      <c r="B24" s="47" t="s">
        <v>31</v>
      </c>
      <c r="C24" s="45"/>
      <c r="D24" s="45">
        <v>1422</v>
      </c>
      <c r="E24" s="45">
        <v>821</v>
      </c>
      <c r="F24" s="43"/>
      <c r="G24" s="43">
        <v>1422236</v>
      </c>
      <c r="H24" s="43">
        <v>820764</v>
      </c>
      <c r="I24" s="43"/>
      <c r="J24" s="43">
        <v>1299813.51</v>
      </c>
      <c r="K24" s="43">
        <v>742965.7699999999</v>
      </c>
      <c r="M24" s="6"/>
      <c r="N24" s="6"/>
      <c r="O24" s="6"/>
      <c r="P24" s="6"/>
      <c r="Q24" s="6"/>
      <c r="R24" s="6"/>
    </row>
    <row r="25" spans="1:18" s="2" customFormat="1" ht="48.75" customHeight="1">
      <c r="A25" s="11" t="s">
        <v>3</v>
      </c>
      <c r="B25" s="12"/>
      <c r="C25" s="21">
        <f t="shared" ref="C25:K25" si="7">SUM(C17:C24)</f>
        <v>15195</v>
      </c>
      <c r="D25" s="21">
        <f t="shared" si="7"/>
        <v>69006</v>
      </c>
      <c r="E25" s="21">
        <f t="shared" si="7"/>
        <v>20630</v>
      </c>
      <c r="F25" s="44">
        <f t="shared" si="7"/>
        <v>15195000</v>
      </c>
      <c r="G25" s="44">
        <f t="shared" si="7"/>
        <v>72512303</v>
      </c>
      <c r="H25" s="44">
        <f t="shared" si="7"/>
        <v>19239054</v>
      </c>
      <c r="I25" s="44">
        <f t="shared" si="7"/>
        <v>0</v>
      </c>
      <c r="J25" s="44">
        <f t="shared" si="7"/>
        <v>62138391.320000008</v>
      </c>
      <c r="K25" s="44">
        <f t="shared" si="7"/>
        <v>16059007.32</v>
      </c>
      <c r="M25" s="6"/>
      <c r="N25" s="6"/>
      <c r="O25" s="6"/>
      <c r="P25" s="6"/>
      <c r="Q25" s="6"/>
      <c r="R25" s="6"/>
    </row>
    <row r="26" spans="1:18" s="5" customFormat="1" ht="48.75" customHeight="1">
      <c r="A26" s="89">
        <v>20</v>
      </c>
      <c r="B26" s="14" t="s">
        <v>45</v>
      </c>
      <c r="C26" s="45">
        <v>28704</v>
      </c>
      <c r="D26" s="45">
        <v>1684</v>
      </c>
      <c r="E26" s="45">
        <v>429</v>
      </c>
      <c r="F26" s="43">
        <v>43237530</v>
      </c>
      <c r="G26" s="43">
        <v>1409745</v>
      </c>
      <c r="H26" s="43">
        <v>341053</v>
      </c>
      <c r="I26" s="43">
        <v>41037353.979999997</v>
      </c>
      <c r="J26" s="43">
        <v>916311.7300000001</v>
      </c>
      <c r="K26" s="43">
        <v>230880.44999999998</v>
      </c>
      <c r="M26" s="6"/>
      <c r="N26" s="6"/>
      <c r="O26" s="6"/>
      <c r="P26" s="6"/>
      <c r="Q26" s="6"/>
      <c r="R26" s="6"/>
    </row>
    <row r="27" spans="1:18" s="5" customFormat="1" ht="48.75" customHeight="1">
      <c r="A27" s="90"/>
      <c r="B27" s="14" t="s">
        <v>56</v>
      </c>
      <c r="C27" s="45"/>
      <c r="D27" s="45"/>
      <c r="E27" s="45"/>
      <c r="F27" s="43">
        <v>2835649</v>
      </c>
      <c r="G27" s="43"/>
      <c r="H27" s="43">
        <v>723830</v>
      </c>
      <c r="I27" s="43">
        <v>2529289.37</v>
      </c>
      <c r="J27" s="43"/>
      <c r="K27" s="43">
        <v>643824.69999999995</v>
      </c>
      <c r="M27" s="6"/>
      <c r="N27" s="6"/>
      <c r="O27" s="6"/>
      <c r="P27" s="6"/>
      <c r="Q27" s="6"/>
      <c r="R27" s="6"/>
    </row>
    <row r="28" spans="1:18" s="2" customFormat="1" ht="48.75" customHeight="1">
      <c r="A28" s="66">
        <v>20</v>
      </c>
      <c r="B28" s="67" t="s">
        <v>42</v>
      </c>
      <c r="C28" s="48"/>
      <c r="D28" s="48">
        <v>2206</v>
      </c>
      <c r="E28" s="48">
        <v>562</v>
      </c>
      <c r="F28" s="55"/>
      <c r="G28" s="55">
        <v>2164607</v>
      </c>
      <c r="H28" s="55">
        <v>545400</v>
      </c>
      <c r="I28" s="55"/>
      <c r="J28" s="55">
        <v>1460862.47</v>
      </c>
      <c r="K28" s="55">
        <v>371857.21999999991</v>
      </c>
      <c r="M28" s="6"/>
      <c r="N28" s="6"/>
      <c r="O28" s="6"/>
      <c r="P28" s="6"/>
      <c r="Q28" s="6"/>
      <c r="R28" s="6"/>
    </row>
    <row r="29" spans="1:18" s="2" customFormat="1" ht="48.75" customHeight="1">
      <c r="A29" s="11" t="s">
        <v>3</v>
      </c>
      <c r="B29" s="12"/>
      <c r="C29" s="21">
        <f t="shared" ref="C29:K29" si="8">SUM(C26:C28)</f>
        <v>28704</v>
      </c>
      <c r="D29" s="21">
        <f t="shared" si="8"/>
        <v>3890</v>
      </c>
      <c r="E29" s="21">
        <f t="shared" si="8"/>
        <v>991</v>
      </c>
      <c r="F29" s="44">
        <f t="shared" si="8"/>
        <v>46073179</v>
      </c>
      <c r="G29" s="44">
        <f t="shared" si="8"/>
        <v>3574352</v>
      </c>
      <c r="H29" s="44">
        <f t="shared" si="8"/>
        <v>1610283</v>
      </c>
      <c r="I29" s="44">
        <f t="shared" si="8"/>
        <v>43566643.349999994</v>
      </c>
      <c r="J29" s="44">
        <f t="shared" si="8"/>
        <v>2377174.2000000002</v>
      </c>
      <c r="K29" s="44">
        <f t="shared" si="8"/>
        <v>1246562.3699999999</v>
      </c>
      <c r="M29" s="6"/>
      <c r="N29" s="6"/>
      <c r="O29" s="6"/>
      <c r="P29" s="6"/>
      <c r="Q29" s="6"/>
      <c r="R29" s="6"/>
    </row>
    <row r="30" spans="1:18" s="2" customFormat="1" ht="48.75" customHeight="1">
      <c r="A30" s="68">
        <v>21</v>
      </c>
      <c r="B30" s="14" t="s">
        <v>41</v>
      </c>
      <c r="C30" s="45">
        <v>51046</v>
      </c>
      <c r="D30" s="45"/>
      <c r="E30" s="45">
        <v>11743</v>
      </c>
      <c r="F30" s="43">
        <v>12612964</v>
      </c>
      <c r="G30" s="43"/>
      <c r="H30" s="43">
        <v>5510116</v>
      </c>
      <c r="I30" s="43">
        <v>7707570.129999999</v>
      </c>
      <c r="J30" s="43"/>
      <c r="K30" s="43">
        <v>1557828.4100000001</v>
      </c>
      <c r="M30" s="6"/>
      <c r="N30" s="6"/>
      <c r="O30" s="6"/>
      <c r="P30" s="6"/>
      <c r="Q30" s="6"/>
      <c r="R30" s="6"/>
    </row>
    <row r="31" spans="1:18" s="2" customFormat="1" ht="48.75" customHeight="1">
      <c r="A31" s="70"/>
      <c r="B31" s="14" t="s">
        <v>54</v>
      </c>
      <c r="C31" s="45"/>
      <c r="D31" s="45"/>
      <c r="E31" s="45"/>
      <c r="F31" s="43"/>
      <c r="G31" s="43">
        <v>29660</v>
      </c>
      <c r="H31" s="43">
        <v>7417</v>
      </c>
      <c r="I31" s="43"/>
      <c r="J31" s="43">
        <v>29089.449999999997</v>
      </c>
      <c r="K31" s="43">
        <v>7272.38</v>
      </c>
      <c r="M31" s="6"/>
      <c r="N31" s="6"/>
      <c r="O31" s="6"/>
      <c r="P31" s="6"/>
      <c r="Q31" s="6"/>
      <c r="R31" s="6"/>
    </row>
    <row r="32" spans="1:18" s="2" customFormat="1" ht="48.75" customHeight="1">
      <c r="A32" s="69"/>
      <c r="B32" s="67" t="s">
        <v>44</v>
      </c>
      <c r="C32" s="48">
        <v>1400</v>
      </c>
      <c r="D32" s="48"/>
      <c r="E32" s="48">
        <v>600</v>
      </c>
      <c r="F32" s="55">
        <v>1400000</v>
      </c>
      <c r="G32" s="55"/>
      <c r="H32" s="55">
        <v>600000</v>
      </c>
      <c r="I32" s="55"/>
      <c r="J32" s="55"/>
      <c r="K32" s="55"/>
      <c r="M32" s="6"/>
      <c r="N32" s="6"/>
      <c r="O32" s="6"/>
      <c r="P32" s="6"/>
      <c r="Q32" s="6"/>
      <c r="R32" s="6"/>
    </row>
    <row r="33" spans="1:18" s="2" customFormat="1" ht="48.75" customHeight="1">
      <c r="A33" s="27" t="s">
        <v>3</v>
      </c>
      <c r="B33" s="12"/>
      <c r="C33" s="21">
        <f t="shared" ref="C33:K33" si="9">SUM(C30:C32)</f>
        <v>52446</v>
      </c>
      <c r="D33" s="21">
        <f t="shared" si="9"/>
        <v>0</v>
      </c>
      <c r="E33" s="21">
        <f t="shared" si="9"/>
        <v>12343</v>
      </c>
      <c r="F33" s="44">
        <f t="shared" si="9"/>
        <v>14012964</v>
      </c>
      <c r="G33" s="44">
        <f t="shared" si="9"/>
        <v>29660</v>
      </c>
      <c r="H33" s="44">
        <f t="shared" si="9"/>
        <v>6117533</v>
      </c>
      <c r="I33" s="44">
        <f t="shared" si="9"/>
        <v>7707570.129999999</v>
      </c>
      <c r="J33" s="44">
        <f t="shared" si="9"/>
        <v>29089.449999999997</v>
      </c>
      <c r="K33" s="44">
        <f t="shared" si="9"/>
        <v>1565100.79</v>
      </c>
      <c r="M33" s="6"/>
      <c r="N33" s="6"/>
      <c r="O33" s="6"/>
      <c r="P33" s="6"/>
      <c r="Q33" s="6"/>
      <c r="R33" s="6"/>
    </row>
    <row r="34" spans="1:18" s="2" customFormat="1" ht="48.75" customHeight="1">
      <c r="A34" s="68">
        <v>22</v>
      </c>
      <c r="B34" s="47" t="s">
        <v>46</v>
      </c>
      <c r="C34" s="45"/>
      <c r="D34" s="45"/>
      <c r="E34" s="45">
        <v>925</v>
      </c>
      <c r="F34" s="43"/>
      <c r="G34" s="43"/>
      <c r="H34" s="43"/>
      <c r="I34" s="43"/>
      <c r="J34" s="43"/>
      <c r="K34" s="43"/>
      <c r="M34" s="6"/>
      <c r="N34" s="6"/>
      <c r="O34" s="6"/>
      <c r="P34" s="6"/>
      <c r="Q34" s="6"/>
      <c r="R34" s="6"/>
    </row>
    <row r="35" spans="1:18" s="2" customFormat="1" ht="48.75" customHeight="1">
      <c r="A35" s="70"/>
      <c r="B35" s="47" t="s">
        <v>47</v>
      </c>
      <c r="C35" s="45"/>
      <c r="D35" s="45"/>
      <c r="E35" s="45">
        <v>560</v>
      </c>
      <c r="F35" s="43"/>
      <c r="G35" s="43"/>
      <c r="H35" s="43"/>
      <c r="I35" s="43"/>
      <c r="J35" s="43"/>
      <c r="K35" s="43"/>
      <c r="M35" s="6"/>
      <c r="N35" s="6"/>
      <c r="O35" s="6"/>
      <c r="P35" s="6"/>
      <c r="Q35" s="6"/>
      <c r="R35" s="6"/>
    </row>
    <row r="36" spans="1:18" s="2" customFormat="1" ht="48.75" customHeight="1">
      <c r="A36" s="70"/>
      <c r="B36" s="47" t="s">
        <v>48</v>
      </c>
      <c r="C36" s="45"/>
      <c r="D36" s="45"/>
      <c r="E36" s="45">
        <v>4113</v>
      </c>
      <c r="F36" s="43"/>
      <c r="G36" s="43"/>
      <c r="H36" s="43">
        <v>354000</v>
      </c>
      <c r="I36" s="43"/>
      <c r="J36" s="43"/>
      <c r="K36" s="43">
        <v>350660.26999999996</v>
      </c>
      <c r="M36" s="6"/>
      <c r="N36" s="6"/>
      <c r="O36" s="6"/>
      <c r="P36" s="6"/>
      <c r="Q36" s="6"/>
      <c r="R36" s="6"/>
    </row>
    <row r="37" spans="1:18" s="2" customFormat="1" ht="48.75" customHeight="1">
      <c r="A37" s="70"/>
      <c r="B37" s="47" t="s">
        <v>49</v>
      </c>
      <c r="C37" s="45"/>
      <c r="D37" s="45"/>
      <c r="E37" s="45">
        <v>2155</v>
      </c>
      <c r="F37" s="43"/>
      <c r="G37" s="43"/>
      <c r="H37" s="43"/>
      <c r="I37" s="43"/>
      <c r="J37" s="43"/>
      <c r="K37" s="43"/>
      <c r="M37" s="6"/>
      <c r="N37" s="6"/>
      <c r="O37" s="6"/>
      <c r="P37" s="6"/>
      <c r="Q37" s="6"/>
      <c r="R37" s="6"/>
    </row>
    <row r="38" spans="1:18" s="2" customFormat="1" ht="48.75" customHeight="1">
      <c r="A38" s="70"/>
      <c r="B38" s="47" t="s">
        <v>50</v>
      </c>
      <c r="C38" s="45"/>
      <c r="D38" s="45"/>
      <c r="E38" s="45">
        <v>200</v>
      </c>
      <c r="F38" s="43"/>
      <c r="G38" s="43"/>
      <c r="H38" s="43"/>
      <c r="I38" s="43"/>
      <c r="J38" s="43"/>
      <c r="K38" s="43"/>
      <c r="M38" s="6"/>
      <c r="N38" s="6"/>
      <c r="O38" s="6"/>
      <c r="P38" s="6"/>
      <c r="Q38" s="6"/>
      <c r="R38" s="6"/>
    </row>
    <row r="39" spans="1:18" s="2" customFormat="1" ht="48.75" customHeight="1">
      <c r="A39" s="70"/>
      <c r="B39" s="47" t="s">
        <v>51</v>
      </c>
      <c r="C39" s="45"/>
      <c r="D39" s="45"/>
      <c r="E39" s="45">
        <v>5988</v>
      </c>
      <c r="F39" s="43"/>
      <c r="G39" s="43"/>
      <c r="H39" s="43"/>
      <c r="I39" s="43"/>
      <c r="J39" s="43"/>
      <c r="K39" s="43"/>
      <c r="M39" s="6"/>
      <c r="N39" s="6"/>
      <c r="O39" s="6"/>
      <c r="P39" s="6"/>
      <c r="Q39" s="6"/>
      <c r="R39" s="6"/>
    </row>
    <row r="40" spans="1:18" s="2" customFormat="1" ht="48.75" customHeight="1">
      <c r="A40" s="70"/>
      <c r="B40" s="47" t="s">
        <v>41</v>
      </c>
      <c r="C40" s="45">
        <v>398</v>
      </c>
      <c r="D40" s="45"/>
      <c r="E40" s="45">
        <v>38042</v>
      </c>
      <c r="F40" s="43"/>
      <c r="G40" s="43"/>
      <c r="H40" s="43">
        <v>3848000</v>
      </c>
      <c r="I40" s="43"/>
      <c r="J40" s="43"/>
      <c r="K40" s="43">
        <v>2083571.24</v>
      </c>
      <c r="M40" s="6"/>
      <c r="N40" s="6"/>
      <c r="O40" s="6"/>
      <c r="P40" s="6"/>
      <c r="Q40" s="6"/>
      <c r="R40" s="6"/>
    </row>
    <row r="41" spans="1:18" s="2" customFormat="1" ht="48.75" customHeight="1">
      <c r="A41" s="70"/>
      <c r="B41" s="47" t="s">
        <v>52</v>
      </c>
      <c r="C41" s="48"/>
      <c r="D41" s="48"/>
      <c r="E41" s="48">
        <v>147</v>
      </c>
      <c r="F41" s="55"/>
      <c r="G41" s="55"/>
      <c r="H41" s="55"/>
      <c r="I41" s="55"/>
      <c r="J41" s="55"/>
      <c r="K41" s="55"/>
      <c r="M41" s="6"/>
      <c r="N41" s="6"/>
      <c r="O41" s="6"/>
      <c r="P41" s="6"/>
      <c r="Q41" s="6"/>
      <c r="R41" s="6"/>
    </row>
    <row r="42" spans="1:18" s="2" customFormat="1" ht="48.75" customHeight="1">
      <c r="A42" s="70"/>
      <c r="B42" s="47" t="s">
        <v>42</v>
      </c>
      <c r="C42" s="48"/>
      <c r="D42" s="48">
        <v>1702</v>
      </c>
      <c r="E42" s="48">
        <v>429</v>
      </c>
      <c r="F42" s="55"/>
      <c r="G42" s="55">
        <v>2351455</v>
      </c>
      <c r="H42" s="55">
        <v>598559</v>
      </c>
      <c r="I42" s="55"/>
      <c r="J42" s="55">
        <v>2351454.04</v>
      </c>
      <c r="K42" s="55">
        <v>598557.30000000005</v>
      </c>
      <c r="M42" s="6"/>
      <c r="N42" s="6"/>
      <c r="O42" s="6"/>
      <c r="P42" s="6"/>
      <c r="Q42" s="6"/>
      <c r="R42" s="6"/>
    </row>
    <row r="43" spans="1:18" s="2" customFormat="1" ht="48.75" customHeight="1">
      <c r="A43" s="69"/>
      <c r="B43" s="47" t="s">
        <v>31</v>
      </c>
      <c r="C43" s="45"/>
      <c r="D43" s="45"/>
      <c r="E43" s="45"/>
      <c r="F43" s="43"/>
      <c r="G43" s="43">
        <v>12426011</v>
      </c>
      <c r="H43" s="43">
        <v>7102534</v>
      </c>
      <c r="I43" s="43"/>
      <c r="J43" s="43">
        <v>1364887.18</v>
      </c>
      <c r="K43" s="43">
        <v>780151.83</v>
      </c>
      <c r="M43" s="6"/>
      <c r="N43" s="6"/>
      <c r="O43" s="6"/>
      <c r="P43" s="6"/>
      <c r="Q43" s="6"/>
      <c r="R43" s="6"/>
    </row>
    <row r="44" spans="1:18" s="2" customFormat="1" ht="48.75" customHeight="1">
      <c r="A44" s="28" t="s">
        <v>3</v>
      </c>
      <c r="B44" s="12"/>
      <c r="C44" s="21">
        <f t="shared" ref="C44:K44" si="10">SUM(C34:C43)</f>
        <v>398</v>
      </c>
      <c r="D44" s="21">
        <f t="shared" si="10"/>
        <v>1702</v>
      </c>
      <c r="E44" s="21">
        <f t="shared" si="10"/>
        <v>52559</v>
      </c>
      <c r="F44" s="44">
        <f t="shared" si="10"/>
        <v>0</v>
      </c>
      <c r="G44" s="44">
        <f t="shared" si="10"/>
        <v>14777466</v>
      </c>
      <c r="H44" s="44">
        <f t="shared" si="10"/>
        <v>11903093</v>
      </c>
      <c r="I44" s="44">
        <f t="shared" si="10"/>
        <v>0</v>
      </c>
      <c r="J44" s="44">
        <f t="shared" si="10"/>
        <v>3716341.2199999997</v>
      </c>
      <c r="K44" s="44">
        <f t="shared" si="10"/>
        <v>3812940.6399999997</v>
      </c>
      <c r="M44" s="6"/>
      <c r="N44" s="6"/>
      <c r="O44" s="6"/>
      <c r="P44" s="6"/>
      <c r="Q44" s="6"/>
      <c r="R44" s="6"/>
    </row>
    <row r="45" spans="1:18" s="2" customFormat="1" ht="48.75" customHeight="1">
      <c r="A45" s="68">
        <v>24</v>
      </c>
      <c r="B45" s="47" t="s">
        <v>53</v>
      </c>
      <c r="C45" s="45">
        <v>9200</v>
      </c>
      <c r="D45" s="45"/>
      <c r="E45" s="45"/>
      <c r="F45" s="43">
        <v>61270992</v>
      </c>
      <c r="G45" s="43"/>
      <c r="H45" s="43">
        <v>2399228</v>
      </c>
      <c r="I45" s="43">
        <v>51343893.43</v>
      </c>
      <c r="J45" s="43"/>
      <c r="K45" s="43">
        <v>2393946.9500000002</v>
      </c>
      <c r="M45" s="6"/>
      <c r="N45" s="6"/>
      <c r="O45" s="6"/>
      <c r="P45" s="6"/>
      <c r="Q45" s="6"/>
      <c r="R45" s="6"/>
    </row>
    <row r="46" spans="1:18" s="2" customFormat="1" ht="48.75" customHeight="1">
      <c r="A46" s="70"/>
      <c r="B46" s="47" t="s">
        <v>49</v>
      </c>
      <c r="C46" s="45"/>
      <c r="D46" s="45"/>
      <c r="E46" s="45">
        <v>1800</v>
      </c>
      <c r="F46" s="43"/>
      <c r="G46" s="43"/>
      <c r="H46" s="43"/>
      <c r="I46" s="43"/>
      <c r="J46" s="43"/>
      <c r="K46" s="43"/>
      <c r="M46" s="6"/>
      <c r="N46" s="6"/>
      <c r="O46" s="6"/>
      <c r="P46" s="6"/>
      <c r="Q46" s="6"/>
      <c r="R46" s="6"/>
    </row>
    <row r="47" spans="1:18" s="2" customFormat="1" ht="48.75" customHeight="1">
      <c r="A47" s="69"/>
      <c r="B47" s="47" t="s">
        <v>40</v>
      </c>
      <c r="C47" s="45"/>
      <c r="D47" s="45"/>
      <c r="E47" s="45"/>
      <c r="F47" s="43">
        <v>613000</v>
      </c>
      <c r="G47" s="43"/>
      <c r="H47" s="43">
        <v>132000</v>
      </c>
      <c r="I47" s="43">
        <v>591565.06000000006</v>
      </c>
      <c r="J47" s="43"/>
      <c r="K47" s="43">
        <v>125310.49</v>
      </c>
      <c r="M47" s="6"/>
      <c r="N47" s="6"/>
      <c r="O47" s="6"/>
      <c r="P47" s="6"/>
      <c r="Q47" s="6"/>
      <c r="R47" s="6"/>
    </row>
    <row r="48" spans="1:18" s="2" customFormat="1" ht="48.75" customHeight="1">
      <c r="A48" s="68">
        <v>24</v>
      </c>
      <c r="B48" s="51" t="s">
        <v>54</v>
      </c>
      <c r="C48" s="48"/>
      <c r="D48" s="48">
        <v>2226</v>
      </c>
      <c r="E48" s="48">
        <v>557</v>
      </c>
      <c r="F48" s="55"/>
      <c r="G48" s="55">
        <v>2226400</v>
      </c>
      <c r="H48" s="55">
        <v>444600</v>
      </c>
      <c r="I48" s="55"/>
      <c r="J48" s="55">
        <v>432116.28</v>
      </c>
      <c r="K48" s="55">
        <v>211030.02999999997</v>
      </c>
      <c r="M48" s="6"/>
      <c r="N48" s="6"/>
      <c r="O48" s="6"/>
      <c r="P48" s="6"/>
      <c r="Q48" s="6"/>
      <c r="R48" s="6"/>
    </row>
    <row r="49" spans="1:18" s="2" customFormat="1" ht="48.75" customHeight="1">
      <c r="A49" s="70"/>
      <c r="B49" s="47" t="s">
        <v>41</v>
      </c>
      <c r="C49" s="45">
        <v>19234</v>
      </c>
      <c r="D49" s="45">
        <v>11324</v>
      </c>
      <c r="E49" s="45">
        <v>5422</v>
      </c>
      <c r="F49" s="43">
        <v>70381875</v>
      </c>
      <c r="G49" s="43">
        <v>11901906</v>
      </c>
      <c r="H49" s="43">
        <v>11530132</v>
      </c>
      <c r="I49" s="43">
        <v>67134833.370000005</v>
      </c>
      <c r="J49" s="43">
        <v>10813324.269999996</v>
      </c>
      <c r="K49" s="43">
        <v>10422856.629999999</v>
      </c>
      <c r="M49" s="6"/>
      <c r="N49" s="6"/>
      <c r="O49" s="6"/>
      <c r="P49" s="6"/>
      <c r="Q49" s="6"/>
      <c r="R49" s="6"/>
    </row>
    <row r="50" spans="1:18" s="2" customFormat="1" ht="48.75" customHeight="1">
      <c r="A50" s="70"/>
      <c r="B50" s="47" t="s">
        <v>32</v>
      </c>
      <c r="C50" s="48">
        <v>81065</v>
      </c>
      <c r="D50" s="48">
        <v>3753</v>
      </c>
      <c r="E50" s="48">
        <v>19664</v>
      </c>
      <c r="F50" s="55">
        <v>50052837</v>
      </c>
      <c r="G50" s="55">
        <v>3833099</v>
      </c>
      <c r="H50" s="55">
        <v>18536289</v>
      </c>
      <c r="I50" s="55">
        <v>22064024.600000001</v>
      </c>
      <c r="J50" s="55">
        <v>2159410.94</v>
      </c>
      <c r="K50" s="55">
        <v>5979916.2700000005</v>
      </c>
      <c r="M50" s="6"/>
      <c r="N50" s="6"/>
      <c r="O50" s="6"/>
      <c r="P50" s="6"/>
      <c r="Q50" s="6"/>
      <c r="R50" s="6"/>
    </row>
    <row r="51" spans="1:18" s="2" customFormat="1" ht="48.75" customHeight="1">
      <c r="A51" s="69"/>
      <c r="B51" s="47" t="s">
        <v>33</v>
      </c>
      <c r="C51" s="45">
        <v>70</v>
      </c>
      <c r="D51" s="45"/>
      <c r="E51" s="45"/>
      <c r="F51" s="43">
        <v>181884</v>
      </c>
      <c r="G51" s="43"/>
      <c r="H51" s="43"/>
      <c r="I51" s="43">
        <v>181878.46</v>
      </c>
      <c r="J51" s="43"/>
      <c r="K51" s="43"/>
      <c r="M51" s="6"/>
      <c r="N51" s="6"/>
      <c r="O51" s="6"/>
      <c r="P51" s="6"/>
      <c r="Q51" s="6"/>
      <c r="R51" s="6"/>
    </row>
    <row r="52" spans="1:18" s="2" customFormat="1" ht="48.75" customHeight="1">
      <c r="A52" s="11" t="s">
        <v>3</v>
      </c>
      <c r="B52" s="12"/>
      <c r="C52" s="21">
        <f t="shared" ref="C52:K52" si="11">SUM(C45:C51)</f>
        <v>109569</v>
      </c>
      <c r="D52" s="21">
        <f t="shared" si="11"/>
        <v>17303</v>
      </c>
      <c r="E52" s="21">
        <f t="shared" si="11"/>
        <v>27443</v>
      </c>
      <c r="F52" s="44">
        <f t="shared" si="11"/>
        <v>182500588</v>
      </c>
      <c r="G52" s="44">
        <f t="shared" si="11"/>
        <v>17961405</v>
      </c>
      <c r="H52" s="44">
        <f t="shared" si="11"/>
        <v>33042249</v>
      </c>
      <c r="I52" s="44">
        <f t="shared" si="11"/>
        <v>141316194.92000002</v>
      </c>
      <c r="J52" s="44">
        <f t="shared" si="11"/>
        <v>13404851.489999995</v>
      </c>
      <c r="K52" s="44">
        <f t="shared" si="11"/>
        <v>19133060.370000001</v>
      </c>
      <c r="M52" s="6"/>
      <c r="N52" s="6"/>
      <c r="O52" s="6"/>
      <c r="P52" s="6"/>
      <c r="Q52" s="6"/>
      <c r="R52" s="6"/>
    </row>
    <row r="53" spans="1:18" s="2" customFormat="1" ht="48.75" customHeight="1">
      <c r="A53" s="68">
        <v>27</v>
      </c>
      <c r="B53" s="47" t="s">
        <v>55</v>
      </c>
      <c r="C53" s="20">
        <v>107946</v>
      </c>
      <c r="D53" s="20"/>
      <c r="E53" s="20">
        <v>4548</v>
      </c>
      <c r="F53" s="43">
        <v>172722590</v>
      </c>
      <c r="G53" s="43"/>
      <c r="H53" s="43">
        <v>7090392</v>
      </c>
      <c r="I53" s="43">
        <v>172712260.98000002</v>
      </c>
      <c r="J53" s="43"/>
      <c r="K53" s="43">
        <v>7090338.540000001</v>
      </c>
      <c r="M53" s="6"/>
      <c r="N53" s="6"/>
      <c r="O53" s="6"/>
      <c r="P53" s="6"/>
      <c r="Q53" s="6"/>
      <c r="R53" s="6"/>
    </row>
    <row r="54" spans="1:18" s="2" customFormat="1" ht="48.75" customHeight="1">
      <c r="A54" s="70"/>
      <c r="B54" s="47" t="s">
        <v>56</v>
      </c>
      <c r="C54" s="20">
        <v>842924</v>
      </c>
      <c r="D54" s="20">
        <v>32289</v>
      </c>
      <c r="E54" s="20">
        <v>94689</v>
      </c>
      <c r="F54" s="43">
        <v>988466538</v>
      </c>
      <c r="G54" s="43">
        <v>35470630</v>
      </c>
      <c r="H54" s="43">
        <v>170084945</v>
      </c>
      <c r="I54" s="43">
        <v>953241714.13999987</v>
      </c>
      <c r="J54" s="43">
        <v>24105411.740000002</v>
      </c>
      <c r="K54" s="43">
        <v>163217457.63999999</v>
      </c>
      <c r="M54" s="6"/>
      <c r="N54" s="6"/>
      <c r="O54" s="6"/>
      <c r="P54" s="6"/>
      <c r="Q54" s="6"/>
      <c r="R54" s="6"/>
    </row>
    <row r="55" spans="1:18" s="2" customFormat="1" ht="48.75" customHeight="1">
      <c r="A55" s="70"/>
      <c r="B55" s="47" t="s">
        <v>40</v>
      </c>
      <c r="C55" s="20">
        <v>13640</v>
      </c>
      <c r="D55" s="20">
        <v>3507</v>
      </c>
      <c r="E55" s="20">
        <v>3615</v>
      </c>
      <c r="F55" s="43">
        <v>15631872</v>
      </c>
      <c r="G55" s="43">
        <v>3188160</v>
      </c>
      <c r="H55" s="43">
        <v>3977265</v>
      </c>
      <c r="I55" s="43">
        <v>9118283.0099999998</v>
      </c>
      <c r="J55" s="43">
        <v>2365026.7700000005</v>
      </c>
      <c r="K55" s="43">
        <v>2323406.9899999998</v>
      </c>
      <c r="M55" s="6"/>
      <c r="N55" s="6"/>
      <c r="O55" s="6"/>
      <c r="P55" s="6"/>
      <c r="Q55" s="6"/>
      <c r="R55" s="6"/>
    </row>
    <row r="56" spans="1:18" s="2" customFormat="1" ht="48.75" customHeight="1">
      <c r="A56" s="69"/>
      <c r="B56" s="47" t="s">
        <v>42</v>
      </c>
      <c r="C56" s="20"/>
      <c r="D56" s="20">
        <v>8214</v>
      </c>
      <c r="E56" s="20">
        <v>2091</v>
      </c>
      <c r="F56" s="43"/>
      <c r="G56" s="43">
        <v>7598015.290000001</v>
      </c>
      <c r="H56" s="43">
        <v>1941351.76</v>
      </c>
      <c r="I56" s="43"/>
      <c r="J56" s="43">
        <v>3429676.5</v>
      </c>
      <c r="K56" s="43">
        <v>873724.86</v>
      </c>
      <c r="M56" s="6"/>
      <c r="N56" s="6"/>
      <c r="O56" s="6"/>
      <c r="P56" s="6"/>
      <c r="Q56" s="6"/>
      <c r="R56" s="6"/>
    </row>
    <row r="57" spans="1:18" s="2" customFormat="1" ht="48.75" customHeight="1">
      <c r="A57" s="11" t="s">
        <v>3</v>
      </c>
      <c r="B57" s="12"/>
      <c r="C57" s="21">
        <f t="shared" ref="C57:K57" si="12">SUM(C53:C56)</f>
        <v>964510</v>
      </c>
      <c r="D57" s="21">
        <f t="shared" si="12"/>
        <v>44010</v>
      </c>
      <c r="E57" s="21">
        <f t="shared" si="12"/>
        <v>104943</v>
      </c>
      <c r="F57" s="44">
        <f t="shared" si="12"/>
        <v>1176821000</v>
      </c>
      <c r="G57" s="44">
        <f t="shared" si="12"/>
        <v>46256805.289999999</v>
      </c>
      <c r="H57" s="44">
        <f t="shared" si="12"/>
        <v>183093953.75999999</v>
      </c>
      <c r="I57" s="44">
        <f t="shared" si="12"/>
        <v>1135072258.1299999</v>
      </c>
      <c r="J57" s="44">
        <f t="shared" si="12"/>
        <v>29900115.010000002</v>
      </c>
      <c r="K57" s="44">
        <f t="shared" si="12"/>
        <v>173504928.03</v>
      </c>
      <c r="M57" s="6"/>
      <c r="N57" s="6"/>
      <c r="O57" s="6"/>
      <c r="P57" s="6"/>
      <c r="Q57" s="6"/>
      <c r="R57" s="6"/>
    </row>
    <row r="58" spans="1:18" s="2" customFormat="1" ht="48.75" customHeight="1">
      <c r="A58" s="68">
        <v>28</v>
      </c>
      <c r="B58" s="26" t="s">
        <v>45</v>
      </c>
      <c r="C58" s="20">
        <v>21615</v>
      </c>
      <c r="D58" s="20"/>
      <c r="E58" s="20"/>
      <c r="F58" s="43">
        <v>187581000</v>
      </c>
      <c r="G58" s="43">
        <v>48043000</v>
      </c>
      <c r="H58" s="43">
        <v>12229000</v>
      </c>
      <c r="I58" s="43">
        <v>111065298.39999999</v>
      </c>
      <c r="J58" s="43">
        <v>36854456.579999998</v>
      </c>
      <c r="K58" s="43">
        <v>9381563.7699999996</v>
      </c>
      <c r="M58" s="6"/>
      <c r="N58" s="6"/>
      <c r="O58" s="6"/>
      <c r="P58" s="6"/>
      <c r="Q58" s="6"/>
      <c r="R58" s="6"/>
    </row>
    <row r="59" spans="1:18" s="2" customFormat="1" ht="48.75" customHeight="1">
      <c r="A59" s="70"/>
      <c r="B59" s="26" t="s">
        <v>40</v>
      </c>
      <c r="C59" s="20">
        <v>20609</v>
      </c>
      <c r="D59" s="20"/>
      <c r="E59" s="20">
        <v>4385</v>
      </c>
      <c r="F59" s="43">
        <v>146897103.30000001</v>
      </c>
      <c r="G59" s="43">
        <v>16460000</v>
      </c>
      <c r="H59" s="43">
        <v>31373164.699999999</v>
      </c>
      <c r="I59" s="43">
        <v>118754221.63</v>
      </c>
      <c r="J59" s="43">
        <v>15058641.67</v>
      </c>
      <c r="K59" s="43">
        <v>25112479.769999996</v>
      </c>
      <c r="M59" s="6"/>
      <c r="N59" s="6"/>
      <c r="O59" s="6"/>
      <c r="P59" s="6"/>
      <c r="Q59" s="6"/>
      <c r="R59" s="6"/>
    </row>
    <row r="60" spans="1:18" s="2" customFormat="1" ht="48.75" customHeight="1">
      <c r="A60" s="69"/>
      <c r="B60" s="26" t="s">
        <v>42</v>
      </c>
      <c r="C60" s="20"/>
      <c r="D60" s="20"/>
      <c r="E60" s="20"/>
      <c r="F60" s="43"/>
      <c r="G60" s="43">
        <v>99638</v>
      </c>
      <c r="H60" s="43">
        <v>25362</v>
      </c>
      <c r="I60" s="43"/>
      <c r="J60" s="43">
        <v>99637.5</v>
      </c>
      <c r="K60" s="43">
        <v>25362</v>
      </c>
      <c r="M60" s="6"/>
      <c r="N60" s="6"/>
      <c r="O60" s="6"/>
      <c r="P60" s="6"/>
      <c r="Q60" s="6"/>
      <c r="R60" s="6"/>
    </row>
    <row r="61" spans="1:18" s="2" customFormat="1" ht="48.75" customHeight="1">
      <c r="A61" s="11" t="s">
        <v>3</v>
      </c>
      <c r="B61" s="12"/>
      <c r="C61" s="22">
        <f t="shared" ref="C61:K61" si="13">SUM(C58:C60)</f>
        <v>42224</v>
      </c>
      <c r="D61" s="22">
        <f t="shared" si="13"/>
        <v>0</v>
      </c>
      <c r="E61" s="22">
        <f t="shared" si="13"/>
        <v>4385</v>
      </c>
      <c r="F61" s="44">
        <f t="shared" si="13"/>
        <v>334478103.30000001</v>
      </c>
      <c r="G61" s="44">
        <f t="shared" si="13"/>
        <v>64602638</v>
      </c>
      <c r="H61" s="44">
        <f t="shared" si="13"/>
        <v>43627526.700000003</v>
      </c>
      <c r="I61" s="44">
        <f t="shared" si="13"/>
        <v>229819520.02999997</v>
      </c>
      <c r="J61" s="44">
        <f t="shared" si="13"/>
        <v>52012735.75</v>
      </c>
      <c r="K61" s="44">
        <f t="shared" si="13"/>
        <v>34519405.539999992</v>
      </c>
      <c r="M61" s="6"/>
      <c r="N61" s="6"/>
      <c r="O61" s="6"/>
      <c r="P61" s="6"/>
      <c r="Q61" s="6"/>
      <c r="R61" s="6"/>
    </row>
    <row r="62" spans="1:18" s="2" customFormat="1" ht="48.75" customHeight="1">
      <c r="A62" s="68">
        <v>30</v>
      </c>
      <c r="B62" s="14" t="s">
        <v>40</v>
      </c>
      <c r="C62" s="20">
        <v>128570</v>
      </c>
      <c r="D62" s="20">
        <v>8306</v>
      </c>
      <c r="E62" s="20">
        <v>28986</v>
      </c>
      <c r="F62" s="43">
        <v>131615136.66</v>
      </c>
      <c r="G62" s="43">
        <v>8678796.2800000012</v>
      </c>
      <c r="H62" s="43">
        <v>29708643.710000001</v>
      </c>
      <c r="I62" s="43">
        <v>81754137.719999999</v>
      </c>
      <c r="J62" s="43">
        <v>7176446.5900000008</v>
      </c>
      <c r="K62" s="43">
        <v>18838918.939999998</v>
      </c>
      <c r="M62" s="6"/>
      <c r="N62" s="6"/>
      <c r="O62" s="6"/>
      <c r="P62" s="6"/>
      <c r="Q62" s="6"/>
      <c r="R62" s="6"/>
    </row>
    <row r="63" spans="1:18" s="2" customFormat="1" ht="48.75" customHeight="1">
      <c r="A63" s="69"/>
      <c r="B63" s="14" t="s">
        <v>85</v>
      </c>
      <c r="C63" s="20"/>
      <c r="D63" s="20"/>
      <c r="E63" s="20"/>
      <c r="F63" s="43">
        <v>387227.34</v>
      </c>
      <c r="G63" s="43"/>
      <c r="H63" s="43">
        <v>83262.760000000009</v>
      </c>
      <c r="I63" s="43">
        <v>387227.34</v>
      </c>
      <c r="J63" s="43"/>
      <c r="K63" s="43">
        <v>83262.760000000009</v>
      </c>
      <c r="M63" s="6"/>
      <c r="N63" s="6"/>
      <c r="O63" s="6"/>
      <c r="P63" s="6"/>
      <c r="Q63" s="6"/>
      <c r="R63" s="6"/>
    </row>
    <row r="64" spans="1:18" s="5" customFormat="1" ht="48.75" customHeight="1">
      <c r="A64" s="11" t="s">
        <v>3</v>
      </c>
      <c r="B64" s="12"/>
      <c r="C64" s="21">
        <f t="shared" ref="C64:E64" si="14">SUM(C62:C62)</f>
        <v>128570</v>
      </c>
      <c r="D64" s="21">
        <f t="shared" si="14"/>
        <v>8306</v>
      </c>
      <c r="E64" s="21">
        <f t="shared" si="14"/>
        <v>28986</v>
      </c>
      <c r="F64" s="44">
        <f>SUM(F62:F63)</f>
        <v>132002364</v>
      </c>
      <c r="G64" s="44">
        <f t="shared" ref="G64:J64" si="15">SUM(G62:G63)</f>
        <v>8678796.2800000012</v>
      </c>
      <c r="H64" s="44">
        <f t="shared" si="15"/>
        <v>29791906.470000003</v>
      </c>
      <c r="I64" s="44">
        <f t="shared" si="15"/>
        <v>82141365.060000002</v>
      </c>
      <c r="J64" s="44">
        <f t="shared" si="15"/>
        <v>7176446.5900000008</v>
      </c>
      <c r="K64" s="44">
        <f>SUM(K62:K63)</f>
        <v>18922181.699999999</v>
      </c>
      <c r="M64" s="6"/>
      <c r="N64" s="6"/>
      <c r="O64" s="6"/>
      <c r="P64" s="6"/>
      <c r="Q64" s="6"/>
      <c r="R64" s="6"/>
    </row>
    <row r="65" spans="1:18" s="2" customFormat="1" ht="48.75" customHeight="1">
      <c r="A65" s="68">
        <v>31</v>
      </c>
      <c r="B65" s="47" t="s">
        <v>85</v>
      </c>
      <c r="C65" s="20"/>
      <c r="D65" s="20"/>
      <c r="E65" s="20"/>
      <c r="F65" s="43">
        <v>4870798.04</v>
      </c>
      <c r="G65" s="43"/>
      <c r="H65" s="43">
        <v>637620</v>
      </c>
      <c r="I65" s="43">
        <v>4870795.1899999995</v>
      </c>
      <c r="J65" s="43"/>
      <c r="K65" s="43">
        <v>448714.4</v>
      </c>
      <c r="M65" s="6"/>
      <c r="N65" s="6"/>
      <c r="O65" s="6"/>
      <c r="P65" s="6"/>
      <c r="Q65" s="6"/>
      <c r="R65" s="6"/>
    </row>
    <row r="66" spans="1:18" s="2" customFormat="1" ht="48.75" customHeight="1">
      <c r="A66" s="70"/>
      <c r="B66" s="47" t="s">
        <v>69</v>
      </c>
      <c r="C66" s="20"/>
      <c r="D66" s="20"/>
      <c r="E66" s="20"/>
      <c r="F66" s="43">
        <v>1481617.83</v>
      </c>
      <c r="G66" s="43"/>
      <c r="H66" s="43"/>
      <c r="I66" s="43">
        <v>1481617.83</v>
      </c>
      <c r="J66" s="43"/>
      <c r="K66" s="43"/>
      <c r="M66" s="6"/>
      <c r="N66" s="6"/>
      <c r="O66" s="6"/>
      <c r="P66" s="6"/>
      <c r="Q66" s="6"/>
      <c r="R66" s="6"/>
    </row>
    <row r="67" spans="1:18" s="2" customFormat="1" ht="48.75" customHeight="1">
      <c r="A67" s="69"/>
      <c r="B67" s="47" t="s">
        <v>72</v>
      </c>
      <c r="C67" s="20"/>
      <c r="D67" s="20"/>
      <c r="E67" s="20"/>
      <c r="F67" s="43">
        <v>6790716.5800000001</v>
      </c>
      <c r="G67" s="43"/>
      <c r="H67" s="43"/>
      <c r="I67" s="43">
        <v>6781079.79</v>
      </c>
      <c r="J67" s="43"/>
      <c r="K67" s="43"/>
      <c r="M67" s="6"/>
      <c r="N67" s="6"/>
      <c r="O67" s="6"/>
      <c r="P67" s="6"/>
      <c r="Q67" s="6"/>
      <c r="R67" s="6"/>
    </row>
    <row r="68" spans="1:18" s="2" customFormat="1" ht="48.75" customHeight="1">
      <c r="A68" s="68">
        <v>31</v>
      </c>
      <c r="B68" s="47" t="s">
        <v>73</v>
      </c>
      <c r="C68" s="20"/>
      <c r="D68" s="20"/>
      <c r="E68" s="20"/>
      <c r="F68" s="43">
        <v>7988475.8899999997</v>
      </c>
      <c r="G68" s="43"/>
      <c r="H68" s="43"/>
      <c r="I68" s="43">
        <v>7988475.8899999997</v>
      </c>
      <c r="J68" s="43"/>
      <c r="K68" s="43"/>
      <c r="M68" s="6"/>
      <c r="N68" s="6"/>
      <c r="O68" s="6"/>
      <c r="P68" s="6"/>
      <c r="Q68" s="6"/>
      <c r="R68" s="6"/>
    </row>
    <row r="69" spans="1:18" s="2" customFormat="1" ht="48.75" customHeight="1">
      <c r="A69" s="70"/>
      <c r="B69" s="47" t="s">
        <v>76</v>
      </c>
      <c r="C69" s="20"/>
      <c r="D69" s="20"/>
      <c r="E69" s="20"/>
      <c r="F69" s="43">
        <v>130560.12</v>
      </c>
      <c r="G69" s="43"/>
      <c r="H69" s="43"/>
      <c r="I69" s="43">
        <v>118383.67999999999</v>
      </c>
      <c r="J69" s="43"/>
      <c r="K69" s="43"/>
      <c r="M69" s="6"/>
      <c r="N69" s="6"/>
      <c r="O69" s="6"/>
      <c r="P69" s="6"/>
      <c r="Q69" s="6"/>
      <c r="R69" s="6"/>
    </row>
    <row r="70" spans="1:18" s="2" customFormat="1" ht="48.75" customHeight="1">
      <c r="A70" s="70"/>
      <c r="B70" s="47" t="s">
        <v>77</v>
      </c>
      <c r="C70" s="20"/>
      <c r="D70" s="20"/>
      <c r="E70" s="20"/>
      <c r="F70" s="43">
        <v>1394412.1</v>
      </c>
      <c r="G70" s="43"/>
      <c r="H70" s="43"/>
      <c r="I70" s="43">
        <v>1310309.53</v>
      </c>
      <c r="J70" s="43"/>
      <c r="K70" s="43"/>
      <c r="M70" s="6"/>
      <c r="N70" s="6"/>
      <c r="O70" s="6"/>
      <c r="P70" s="6"/>
      <c r="Q70" s="6"/>
      <c r="R70" s="6"/>
    </row>
    <row r="71" spans="1:18" s="2" customFormat="1" ht="48.75" customHeight="1">
      <c r="A71" s="70"/>
      <c r="B71" s="47" t="s">
        <v>78</v>
      </c>
      <c r="C71" s="20"/>
      <c r="D71" s="20"/>
      <c r="E71" s="20"/>
      <c r="F71" s="43">
        <v>6864119.9800000004</v>
      </c>
      <c r="G71" s="43"/>
      <c r="H71" s="43"/>
      <c r="I71" s="43">
        <v>6864119.9800000004</v>
      </c>
      <c r="J71" s="43"/>
      <c r="K71" s="43"/>
      <c r="M71" s="6"/>
      <c r="N71" s="6"/>
      <c r="O71" s="6"/>
      <c r="P71" s="6"/>
      <c r="Q71" s="6"/>
      <c r="R71" s="6"/>
    </row>
    <row r="72" spans="1:18" s="2" customFormat="1" ht="48.75" customHeight="1">
      <c r="A72" s="70"/>
      <c r="B72" s="47" t="s">
        <v>80</v>
      </c>
      <c r="C72" s="20"/>
      <c r="D72" s="20"/>
      <c r="E72" s="20"/>
      <c r="F72" s="43">
        <v>4234526.92</v>
      </c>
      <c r="G72" s="43"/>
      <c r="H72" s="43"/>
      <c r="I72" s="43">
        <v>4234526.92</v>
      </c>
      <c r="J72" s="43"/>
      <c r="K72" s="43"/>
      <c r="M72" s="6"/>
      <c r="N72" s="6"/>
      <c r="O72" s="6"/>
      <c r="P72" s="6"/>
      <c r="Q72" s="6"/>
      <c r="R72" s="6"/>
    </row>
    <row r="73" spans="1:18" s="2" customFormat="1" ht="48.75" customHeight="1">
      <c r="A73" s="70"/>
      <c r="B73" s="47" t="s">
        <v>81</v>
      </c>
      <c r="C73" s="20"/>
      <c r="D73" s="20"/>
      <c r="E73" s="20"/>
      <c r="F73" s="43">
        <v>2789018.38</v>
      </c>
      <c r="G73" s="43"/>
      <c r="H73" s="43"/>
      <c r="I73" s="43">
        <v>2725922.73</v>
      </c>
      <c r="J73" s="43"/>
      <c r="K73" s="43"/>
      <c r="M73" s="6"/>
      <c r="N73" s="6"/>
      <c r="O73" s="6"/>
      <c r="P73" s="6"/>
      <c r="Q73" s="6"/>
      <c r="R73" s="6"/>
    </row>
    <row r="74" spans="1:18" s="2" customFormat="1" ht="48.75" customHeight="1">
      <c r="A74" s="70"/>
      <c r="B74" s="47" t="s">
        <v>57</v>
      </c>
      <c r="C74" s="20">
        <v>31614</v>
      </c>
      <c r="D74" s="20"/>
      <c r="E74" s="20">
        <v>266</v>
      </c>
      <c r="F74" s="43">
        <v>82072556.269999996</v>
      </c>
      <c r="G74" s="43"/>
      <c r="H74" s="43">
        <v>4500</v>
      </c>
      <c r="I74" s="43">
        <v>82065014.75</v>
      </c>
      <c r="J74" s="43"/>
      <c r="K74" s="43">
        <v>1267.92</v>
      </c>
      <c r="M74" s="6"/>
      <c r="N74" s="6"/>
      <c r="O74" s="6"/>
      <c r="P74" s="6"/>
      <c r="Q74" s="6"/>
      <c r="R74" s="6"/>
    </row>
    <row r="75" spans="1:18" s="2" customFormat="1" ht="48.75" customHeight="1">
      <c r="A75" s="70"/>
      <c r="B75" s="47" t="s">
        <v>58</v>
      </c>
      <c r="C75" s="20">
        <v>22421</v>
      </c>
      <c r="D75" s="20"/>
      <c r="E75" s="20">
        <v>167</v>
      </c>
      <c r="F75" s="43">
        <v>51124562.100000001</v>
      </c>
      <c r="G75" s="43"/>
      <c r="H75" s="43">
        <v>291067</v>
      </c>
      <c r="I75" s="43">
        <v>50944799.590000004</v>
      </c>
      <c r="J75" s="43"/>
      <c r="K75" s="43">
        <v>156159.94999999998</v>
      </c>
      <c r="M75" s="6"/>
      <c r="N75" s="6"/>
      <c r="O75" s="6"/>
      <c r="P75" s="6"/>
      <c r="Q75" s="6"/>
      <c r="R75" s="6"/>
    </row>
    <row r="76" spans="1:18" s="2" customFormat="1" ht="48.75" customHeight="1">
      <c r="A76" s="70"/>
      <c r="B76" s="47" t="s">
        <v>59</v>
      </c>
      <c r="C76" s="20">
        <v>30742</v>
      </c>
      <c r="D76" s="20"/>
      <c r="E76" s="20">
        <v>22</v>
      </c>
      <c r="F76" s="43">
        <v>90103088.510000005</v>
      </c>
      <c r="G76" s="43"/>
      <c r="H76" s="43">
        <v>94802</v>
      </c>
      <c r="I76" s="43">
        <v>90019406.700000003</v>
      </c>
      <c r="J76" s="43"/>
      <c r="K76" s="43">
        <v>52247.39</v>
      </c>
      <c r="M76" s="6"/>
      <c r="N76" s="6"/>
      <c r="O76" s="6"/>
      <c r="P76" s="6"/>
      <c r="Q76" s="6"/>
      <c r="R76" s="6"/>
    </row>
    <row r="77" spans="1:18" s="2" customFormat="1" ht="48.75" customHeight="1">
      <c r="A77" s="70"/>
      <c r="B77" s="47" t="s">
        <v>60</v>
      </c>
      <c r="C77" s="20">
        <v>4478</v>
      </c>
      <c r="D77" s="20"/>
      <c r="E77" s="20">
        <v>71</v>
      </c>
      <c r="F77" s="43">
        <v>18743918.260000002</v>
      </c>
      <c r="G77" s="43"/>
      <c r="H77" s="43">
        <v>71000</v>
      </c>
      <c r="I77" s="43">
        <v>18345918.260000002</v>
      </c>
      <c r="J77" s="43"/>
      <c r="K77" s="43">
        <v>0</v>
      </c>
      <c r="M77" s="6"/>
      <c r="N77" s="6"/>
      <c r="O77" s="6"/>
      <c r="P77" s="6"/>
      <c r="Q77" s="6"/>
      <c r="R77" s="6"/>
    </row>
    <row r="78" spans="1:18" s="2" customFormat="1" ht="48.75" customHeight="1">
      <c r="A78" s="70"/>
      <c r="B78" s="47" t="s">
        <v>61</v>
      </c>
      <c r="C78" s="20">
        <v>50617</v>
      </c>
      <c r="D78" s="20"/>
      <c r="E78" s="20">
        <v>64</v>
      </c>
      <c r="F78" s="43">
        <v>136216180.19999999</v>
      </c>
      <c r="G78" s="43"/>
      <c r="H78" s="43">
        <v>64000</v>
      </c>
      <c r="I78" s="43">
        <v>136148662.34</v>
      </c>
      <c r="J78" s="43"/>
      <c r="K78" s="43">
        <v>40988.290000000008</v>
      </c>
      <c r="M78" s="6"/>
      <c r="N78" s="6"/>
      <c r="O78" s="6"/>
      <c r="P78" s="6"/>
      <c r="Q78" s="6"/>
      <c r="R78" s="6"/>
    </row>
    <row r="79" spans="1:18" s="2" customFormat="1" ht="48.75" customHeight="1">
      <c r="A79" s="70"/>
      <c r="B79" s="47" t="s">
        <v>46</v>
      </c>
      <c r="C79" s="20">
        <v>35213</v>
      </c>
      <c r="D79" s="20"/>
      <c r="E79" s="20">
        <v>95</v>
      </c>
      <c r="F79" s="43">
        <v>54302303</v>
      </c>
      <c r="G79" s="43"/>
      <c r="H79" s="43">
        <v>160343</v>
      </c>
      <c r="I79" s="43">
        <v>54302297.969999999</v>
      </c>
      <c r="J79" s="43"/>
      <c r="K79" s="43">
        <v>98663.96</v>
      </c>
      <c r="M79" s="6"/>
      <c r="N79" s="6"/>
      <c r="O79" s="6"/>
      <c r="P79" s="6"/>
      <c r="Q79" s="6"/>
      <c r="R79" s="6"/>
    </row>
    <row r="80" spans="1:18" s="2" customFormat="1" ht="48.75" customHeight="1">
      <c r="A80" s="70"/>
      <c r="B80" s="47" t="s">
        <v>47</v>
      </c>
      <c r="C80" s="20">
        <v>30565</v>
      </c>
      <c r="D80" s="20"/>
      <c r="E80" s="20">
        <v>390</v>
      </c>
      <c r="F80" s="43">
        <v>41691763.810000002</v>
      </c>
      <c r="G80" s="43"/>
      <c r="H80" s="43">
        <v>4145</v>
      </c>
      <c r="I80" s="43">
        <v>41691763.810000002</v>
      </c>
      <c r="J80" s="43"/>
      <c r="K80" s="43">
        <v>0</v>
      </c>
      <c r="M80" s="6"/>
      <c r="N80" s="6"/>
      <c r="O80" s="6"/>
      <c r="P80" s="6"/>
      <c r="Q80" s="6"/>
      <c r="R80" s="6"/>
    </row>
    <row r="81" spans="1:18" s="2" customFormat="1" ht="48.75" customHeight="1">
      <c r="A81" s="70"/>
      <c r="B81" s="51" t="s">
        <v>62</v>
      </c>
      <c r="C81" s="49">
        <v>19696</v>
      </c>
      <c r="D81" s="49"/>
      <c r="E81" s="49">
        <v>30</v>
      </c>
      <c r="F81" s="55">
        <v>26723289.359999999</v>
      </c>
      <c r="G81" s="55"/>
      <c r="H81" s="55"/>
      <c r="I81" s="55">
        <v>26723289.359999999</v>
      </c>
      <c r="J81" s="55"/>
      <c r="K81" s="55"/>
      <c r="M81" s="6"/>
      <c r="N81" s="6"/>
      <c r="O81" s="6"/>
      <c r="P81" s="6"/>
      <c r="Q81" s="6"/>
      <c r="R81" s="6"/>
    </row>
    <row r="82" spans="1:18" s="2" customFormat="1" ht="48.75" customHeight="1">
      <c r="A82" s="70"/>
      <c r="B82" s="47" t="s">
        <v>48</v>
      </c>
      <c r="C82" s="20">
        <v>26990</v>
      </c>
      <c r="D82" s="20"/>
      <c r="E82" s="20">
        <v>289</v>
      </c>
      <c r="F82" s="43">
        <v>150973208.28</v>
      </c>
      <c r="G82" s="43"/>
      <c r="H82" s="43">
        <v>799342</v>
      </c>
      <c r="I82" s="43">
        <v>150960468.00000003</v>
      </c>
      <c r="J82" s="43"/>
      <c r="K82" s="43">
        <v>655566.53999999992</v>
      </c>
      <c r="M82" s="6"/>
      <c r="N82" s="6"/>
      <c r="O82" s="6"/>
      <c r="P82" s="6"/>
      <c r="Q82" s="6"/>
      <c r="R82" s="6"/>
    </row>
    <row r="83" spans="1:18" s="2" customFormat="1" ht="48.75" customHeight="1">
      <c r="A83" s="70"/>
      <c r="B83" s="47" t="s">
        <v>63</v>
      </c>
      <c r="C83" s="20">
        <v>17428</v>
      </c>
      <c r="D83" s="20"/>
      <c r="E83" s="20">
        <v>49</v>
      </c>
      <c r="F83" s="43">
        <v>62833241.060000002</v>
      </c>
      <c r="G83" s="43"/>
      <c r="H83" s="43">
        <v>104565</v>
      </c>
      <c r="I83" s="43">
        <v>62828619.730000004</v>
      </c>
      <c r="J83" s="43"/>
      <c r="K83" s="43">
        <v>94281.830000000016</v>
      </c>
      <c r="M83" s="6"/>
      <c r="N83" s="6"/>
      <c r="O83" s="6"/>
      <c r="P83" s="6"/>
      <c r="Q83" s="6"/>
      <c r="R83" s="6"/>
    </row>
    <row r="84" spans="1:18" s="2" customFormat="1" ht="48.75" customHeight="1">
      <c r="A84" s="70"/>
      <c r="B84" s="47" t="s">
        <v>64</v>
      </c>
      <c r="C84" s="20">
        <v>17531</v>
      </c>
      <c r="D84" s="20"/>
      <c r="E84" s="20">
        <v>34</v>
      </c>
      <c r="F84" s="43">
        <v>45257282.25</v>
      </c>
      <c r="G84" s="43"/>
      <c r="H84" s="43">
        <v>109907</v>
      </c>
      <c r="I84" s="43">
        <v>45257279.869999997</v>
      </c>
      <c r="J84" s="43"/>
      <c r="K84" s="43">
        <v>45248.04</v>
      </c>
      <c r="M84" s="6"/>
      <c r="N84" s="6"/>
      <c r="O84" s="6"/>
      <c r="P84" s="6"/>
      <c r="Q84" s="6"/>
      <c r="R84" s="6"/>
    </row>
    <row r="85" spans="1:18" s="2" customFormat="1" ht="48.75" customHeight="1">
      <c r="A85" s="70"/>
      <c r="B85" s="47" t="s">
        <v>49</v>
      </c>
      <c r="C85" s="20">
        <v>41323</v>
      </c>
      <c r="D85" s="20"/>
      <c r="E85" s="20">
        <v>425</v>
      </c>
      <c r="F85" s="43">
        <v>92058568.030000001</v>
      </c>
      <c r="G85" s="43"/>
      <c r="H85" s="43">
        <v>712466</v>
      </c>
      <c r="I85" s="43">
        <v>91709051.519999996</v>
      </c>
      <c r="J85" s="43"/>
      <c r="K85" s="43">
        <v>259110.83999999997</v>
      </c>
      <c r="M85" s="6"/>
      <c r="N85" s="6"/>
      <c r="O85" s="6"/>
      <c r="P85" s="6"/>
      <c r="Q85" s="6"/>
      <c r="R85" s="6"/>
    </row>
    <row r="86" spans="1:18" s="2" customFormat="1" ht="48.75" customHeight="1">
      <c r="A86" s="70"/>
      <c r="B86" s="47" t="s">
        <v>65</v>
      </c>
      <c r="C86" s="20">
        <v>17035</v>
      </c>
      <c r="D86" s="20"/>
      <c r="E86" s="20">
        <v>228</v>
      </c>
      <c r="F86" s="43">
        <v>65563005.770000003</v>
      </c>
      <c r="G86" s="43"/>
      <c r="H86" s="43">
        <v>153499</v>
      </c>
      <c r="I86" s="43">
        <v>65421475.719999999</v>
      </c>
      <c r="J86" s="43"/>
      <c r="K86" s="43">
        <v>107855.20999999999</v>
      </c>
      <c r="M86" s="6"/>
      <c r="N86" s="6"/>
      <c r="O86" s="6"/>
      <c r="P86" s="6"/>
      <c r="Q86" s="6"/>
      <c r="R86" s="6"/>
    </row>
    <row r="87" spans="1:18" s="2" customFormat="1" ht="48.75" customHeight="1">
      <c r="A87" s="69"/>
      <c r="B87" s="47" t="s">
        <v>50</v>
      </c>
      <c r="C87" s="20">
        <v>38704</v>
      </c>
      <c r="D87" s="20"/>
      <c r="E87" s="20">
        <v>50</v>
      </c>
      <c r="F87" s="43">
        <v>119301590.06</v>
      </c>
      <c r="G87" s="43"/>
      <c r="H87" s="43">
        <v>17600</v>
      </c>
      <c r="I87" s="43">
        <v>119252076.90000001</v>
      </c>
      <c r="J87" s="43"/>
      <c r="K87" s="43">
        <v>9335.9</v>
      </c>
      <c r="M87" s="6"/>
      <c r="N87" s="6"/>
      <c r="O87" s="6"/>
      <c r="P87" s="6"/>
      <c r="Q87" s="6"/>
      <c r="R87" s="6"/>
    </row>
    <row r="88" spans="1:18" s="2" customFormat="1" ht="48.75" customHeight="1">
      <c r="A88" s="68">
        <v>31</v>
      </c>
      <c r="B88" s="51" t="s">
        <v>51</v>
      </c>
      <c r="C88" s="49">
        <v>23279</v>
      </c>
      <c r="D88" s="49"/>
      <c r="E88" s="49">
        <v>287</v>
      </c>
      <c r="F88" s="55">
        <v>74971413.980000004</v>
      </c>
      <c r="G88" s="55"/>
      <c r="H88" s="55">
        <v>287000</v>
      </c>
      <c r="I88" s="55">
        <v>74968093.920000002</v>
      </c>
      <c r="J88" s="55"/>
      <c r="K88" s="55">
        <v>18113.090000000004</v>
      </c>
      <c r="M88" s="6"/>
      <c r="N88" s="6"/>
      <c r="O88" s="6"/>
      <c r="P88" s="6"/>
      <c r="Q88" s="6"/>
      <c r="R88" s="6"/>
    </row>
    <row r="89" spans="1:18" s="2" customFormat="1" ht="48.75" customHeight="1">
      <c r="A89" s="70"/>
      <c r="B89" s="47" t="s">
        <v>66</v>
      </c>
      <c r="C89" s="20">
        <v>23155</v>
      </c>
      <c r="D89" s="20"/>
      <c r="E89" s="20">
        <v>39</v>
      </c>
      <c r="F89" s="43">
        <v>41352551.630000003</v>
      </c>
      <c r="G89" s="43"/>
      <c r="H89" s="43">
        <v>12240</v>
      </c>
      <c r="I89" s="43">
        <v>41340630.900000006</v>
      </c>
      <c r="J89" s="43"/>
      <c r="K89" s="43">
        <v>10134.58</v>
      </c>
      <c r="M89" s="6"/>
      <c r="N89" s="6"/>
      <c r="O89" s="6"/>
      <c r="P89" s="6"/>
      <c r="Q89" s="6"/>
      <c r="R89" s="6"/>
    </row>
    <row r="90" spans="1:18" s="2" customFormat="1" ht="48.75" customHeight="1">
      <c r="A90" s="69"/>
      <c r="B90" s="47" t="s">
        <v>40</v>
      </c>
      <c r="C90" s="20">
        <v>107753</v>
      </c>
      <c r="D90" s="20">
        <v>19298</v>
      </c>
      <c r="E90" s="20">
        <v>26901</v>
      </c>
      <c r="F90" s="43">
        <v>109143548</v>
      </c>
      <c r="G90" s="43">
        <v>19708503.68</v>
      </c>
      <c r="H90" s="43">
        <v>32029958.960000001</v>
      </c>
      <c r="I90" s="43">
        <v>92232335.50999999</v>
      </c>
      <c r="J90" s="43">
        <v>12519476.079999998</v>
      </c>
      <c r="K90" s="43">
        <v>21899090.199999999</v>
      </c>
      <c r="M90" s="6"/>
      <c r="N90" s="6"/>
      <c r="O90" s="6"/>
      <c r="P90" s="6"/>
      <c r="Q90" s="6"/>
      <c r="R90" s="6"/>
    </row>
    <row r="91" spans="1:18" s="2" customFormat="1" ht="48.75" customHeight="1">
      <c r="A91" s="27" t="s">
        <v>3</v>
      </c>
      <c r="B91" s="12"/>
      <c r="C91" s="21">
        <f t="shared" ref="C91:K91" si="16">SUM(C65:C90)</f>
        <v>538544</v>
      </c>
      <c r="D91" s="21">
        <f t="shared" si="16"/>
        <v>19298</v>
      </c>
      <c r="E91" s="21">
        <f t="shared" si="16"/>
        <v>29407</v>
      </c>
      <c r="F91" s="44">
        <f t="shared" si="16"/>
        <v>1298976316.4100001</v>
      </c>
      <c r="G91" s="44">
        <f t="shared" si="16"/>
        <v>19708503.68</v>
      </c>
      <c r="H91" s="44">
        <f t="shared" si="16"/>
        <v>35554054.960000001</v>
      </c>
      <c r="I91" s="44">
        <f t="shared" si="16"/>
        <v>1280586416.3900001</v>
      </c>
      <c r="J91" s="44">
        <f t="shared" si="16"/>
        <v>12519476.079999998</v>
      </c>
      <c r="K91" s="44">
        <f t="shared" si="16"/>
        <v>23896778.140000001</v>
      </c>
      <c r="M91" s="6"/>
      <c r="N91" s="6"/>
      <c r="O91" s="6"/>
      <c r="P91" s="6"/>
      <c r="Q91" s="6"/>
      <c r="R91" s="6"/>
    </row>
    <row r="92" spans="1:18" s="2" customFormat="1" ht="48.75" customHeight="1">
      <c r="A92" s="68">
        <v>32</v>
      </c>
      <c r="B92" s="47" t="s">
        <v>57</v>
      </c>
      <c r="C92" s="20"/>
      <c r="D92" s="20"/>
      <c r="E92" s="20"/>
      <c r="F92" s="43">
        <v>162505</v>
      </c>
      <c r="G92" s="43"/>
      <c r="H92" s="43">
        <v>23215</v>
      </c>
      <c r="I92" s="43">
        <v>97643.569999999992</v>
      </c>
      <c r="J92" s="43"/>
      <c r="K92" s="43">
        <v>13949.08</v>
      </c>
      <c r="M92" s="6"/>
      <c r="N92" s="6"/>
      <c r="O92" s="6"/>
      <c r="P92" s="6"/>
      <c r="Q92" s="6"/>
      <c r="R92" s="6"/>
    </row>
    <row r="93" spans="1:18" s="2" customFormat="1" ht="48.75" customHeight="1">
      <c r="A93" s="70"/>
      <c r="B93" s="47" t="s">
        <v>58</v>
      </c>
      <c r="C93" s="20">
        <v>134</v>
      </c>
      <c r="D93" s="20"/>
      <c r="E93" s="20">
        <v>34</v>
      </c>
      <c r="F93" s="43">
        <v>970575</v>
      </c>
      <c r="G93" s="43"/>
      <c r="H93" s="43">
        <v>196910.44</v>
      </c>
      <c r="I93" s="43">
        <v>201112.34000000003</v>
      </c>
      <c r="J93" s="43"/>
      <c r="K93" s="43">
        <v>18094.350000000002</v>
      </c>
      <c r="M93" s="6"/>
      <c r="N93" s="6"/>
      <c r="O93" s="6"/>
      <c r="P93" s="6"/>
      <c r="Q93" s="6"/>
      <c r="R93" s="6"/>
    </row>
    <row r="94" spans="1:18" s="2" customFormat="1" ht="48.75" customHeight="1">
      <c r="A94" s="70"/>
      <c r="B94" s="47" t="s">
        <v>61</v>
      </c>
      <c r="C94" s="20">
        <v>2439</v>
      </c>
      <c r="D94" s="20"/>
      <c r="E94" s="20">
        <v>528</v>
      </c>
      <c r="F94" s="43">
        <v>2513366.88</v>
      </c>
      <c r="G94" s="43"/>
      <c r="H94" s="43">
        <v>579443.75</v>
      </c>
      <c r="I94" s="43">
        <v>788995.19000000006</v>
      </c>
      <c r="J94" s="43"/>
      <c r="K94" s="43">
        <v>230459.57</v>
      </c>
      <c r="M94" s="6"/>
      <c r="N94" s="6"/>
      <c r="O94" s="6"/>
      <c r="P94" s="6"/>
      <c r="Q94" s="6"/>
      <c r="R94" s="6"/>
    </row>
    <row r="95" spans="1:18" s="2" customFormat="1" ht="48.75" customHeight="1">
      <c r="A95" s="70"/>
      <c r="B95" s="47" t="s">
        <v>46</v>
      </c>
      <c r="C95" s="20">
        <v>604</v>
      </c>
      <c r="D95" s="20"/>
      <c r="E95" s="20">
        <v>262</v>
      </c>
      <c r="F95" s="43">
        <v>472382</v>
      </c>
      <c r="G95" s="43"/>
      <c r="H95" s="43">
        <v>329100</v>
      </c>
      <c r="I95" s="43">
        <v>394022.29</v>
      </c>
      <c r="J95" s="43"/>
      <c r="K95" s="43">
        <v>322691.84999999998</v>
      </c>
      <c r="M95" s="6"/>
      <c r="N95" s="6"/>
      <c r="O95" s="6"/>
      <c r="P95" s="6"/>
      <c r="Q95" s="6"/>
      <c r="R95" s="6"/>
    </row>
    <row r="96" spans="1:18" s="2" customFormat="1" ht="48.75" customHeight="1">
      <c r="A96" s="70"/>
      <c r="B96" s="47" t="s">
        <v>47</v>
      </c>
      <c r="C96" s="20">
        <v>311</v>
      </c>
      <c r="D96" s="20"/>
      <c r="E96" s="20">
        <v>35</v>
      </c>
      <c r="F96" s="43">
        <v>243409</v>
      </c>
      <c r="G96" s="43"/>
      <c r="H96" s="43">
        <v>31144</v>
      </c>
      <c r="I96" s="43">
        <v>158440.12999999998</v>
      </c>
      <c r="J96" s="43"/>
      <c r="K96" s="43">
        <v>26220</v>
      </c>
      <c r="M96" s="6"/>
      <c r="N96" s="6"/>
      <c r="O96" s="6"/>
      <c r="P96" s="6"/>
      <c r="Q96" s="6"/>
      <c r="R96" s="6"/>
    </row>
    <row r="97" spans="1:18" s="2" customFormat="1" ht="48.75" customHeight="1">
      <c r="A97" s="70"/>
      <c r="B97" s="47" t="s">
        <v>48</v>
      </c>
      <c r="C97" s="20"/>
      <c r="D97" s="20"/>
      <c r="E97" s="20"/>
      <c r="F97" s="43">
        <v>347644.67999999993</v>
      </c>
      <c r="G97" s="43"/>
      <c r="H97" s="43">
        <v>69572.81</v>
      </c>
      <c r="I97" s="43">
        <v>205335.16999999998</v>
      </c>
      <c r="J97" s="43"/>
      <c r="K97" s="43">
        <v>12078.509999999998</v>
      </c>
      <c r="M97" s="6"/>
      <c r="N97" s="6"/>
      <c r="O97" s="6"/>
      <c r="P97" s="6"/>
      <c r="Q97" s="6"/>
      <c r="R97" s="6"/>
    </row>
    <row r="98" spans="1:18" s="23" customFormat="1" ht="48.75" customHeight="1">
      <c r="A98" s="70"/>
      <c r="B98" s="47" t="s">
        <v>63</v>
      </c>
      <c r="C98" s="20">
        <v>1004</v>
      </c>
      <c r="D98" s="20"/>
      <c r="E98" s="20">
        <v>154</v>
      </c>
      <c r="F98" s="43">
        <v>278929.31</v>
      </c>
      <c r="G98" s="43"/>
      <c r="H98" s="43">
        <v>37725</v>
      </c>
      <c r="I98" s="43">
        <v>0</v>
      </c>
      <c r="J98" s="43"/>
      <c r="K98" s="43"/>
      <c r="M98" s="6"/>
      <c r="N98" s="6"/>
      <c r="O98" s="6"/>
      <c r="P98" s="6"/>
      <c r="Q98" s="6"/>
      <c r="R98" s="6"/>
    </row>
    <row r="99" spans="1:18" s="2" customFormat="1" ht="48.75" customHeight="1">
      <c r="A99" s="70"/>
      <c r="B99" s="47" t="s">
        <v>49</v>
      </c>
      <c r="C99" s="20">
        <v>842</v>
      </c>
      <c r="D99" s="20"/>
      <c r="E99" s="20">
        <v>168</v>
      </c>
      <c r="F99" s="43">
        <v>866302</v>
      </c>
      <c r="G99" s="43"/>
      <c r="H99" s="43">
        <v>109802</v>
      </c>
      <c r="I99" s="43">
        <v>472856.41000000003</v>
      </c>
      <c r="J99" s="43"/>
      <c r="K99" s="43">
        <v>67185.989999999991</v>
      </c>
      <c r="M99" s="6"/>
      <c r="N99" s="6"/>
      <c r="O99" s="6"/>
      <c r="P99" s="6"/>
      <c r="Q99" s="6"/>
      <c r="R99" s="6"/>
    </row>
    <row r="100" spans="1:18" s="2" customFormat="1" ht="48.75" customHeight="1">
      <c r="A100" s="70"/>
      <c r="B100" s="47" t="s">
        <v>50</v>
      </c>
      <c r="C100" s="20">
        <v>105</v>
      </c>
      <c r="D100" s="20"/>
      <c r="E100" s="20">
        <v>12</v>
      </c>
      <c r="F100" s="43">
        <v>561509</v>
      </c>
      <c r="G100" s="43"/>
      <c r="H100" s="43">
        <v>62390</v>
      </c>
      <c r="I100" s="43">
        <v>561318.16</v>
      </c>
      <c r="J100" s="43"/>
      <c r="K100" s="43"/>
      <c r="M100" s="6"/>
      <c r="N100" s="6"/>
      <c r="O100" s="6"/>
      <c r="P100" s="6"/>
      <c r="Q100" s="6"/>
      <c r="R100" s="6"/>
    </row>
    <row r="101" spans="1:18" s="2" customFormat="1" ht="48.75" customHeight="1">
      <c r="A101" s="70"/>
      <c r="B101" s="47" t="s">
        <v>66</v>
      </c>
      <c r="C101" s="20">
        <v>452</v>
      </c>
      <c r="D101" s="20"/>
      <c r="E101" s="20"/>
      <c r="F101" s="43"/>
      <c r="G101" s="43"/>
      <c r="H101" s="43"/>
      <c r="I101" s="43"/>
      <c r="J101" s="43"/>
      <c r="K101" s="43"/>
      <c r="M101" s="6"/>
      <c r="N101" s="6"/>
      <c r="O101" s="6"/>
      <c r="P101" s="6"/>
      <c r="Q101" s="6"/>
      <c r="R101" s="6"/>
    </row>
    <row r="102" spans="1:18" s="2" customFormat="1" ht="48.75" customHeight="1">
      <c r="A102" s="70"/>
      <c r="B102" s="47" t="s">
        <v>41</v>
      </c>
      <c r="C102" s="20">
        <v>5213</v>
      </c>
      <c r="D102" s="20"/>
      <c r="E102" s="20">
        <v>920</v>
      </c>
      <c r="F102" s="43"/>
      <c r="G102" s="43"/>
      <c r="H102" s="43">
        <v>360019</v>
      </c>
      <c r="I102" s="43"/>
      <c r="J102" s="43"/>
      <c r="K102" s="43"/>
      <c r="M102" s="6"/>
      <c r="N102" s="6"/>
      <c r="O102" s="6"/>
      <c r="P102" s="6"/>
      <c r="Q102" s="6"/>
      <c r="R102" s="6"/>
    </row>
    <row r="103" spans="1:18" s="23" customFormat="1" ht="48.75" customHeight="1">
      <c r="A103" s="70"/>
      <c r="B103" s="47" t="s">
        <v>40</v>
      </c>
      <c r="C103" s="20">
        <v>905</v>
      </c>
      <c r="D103" s="20"/>
      <c r="E103" s="20">
        <v>192</v>
      </c>
      <c r="F103" s="43">
        <v>4721377.1300000008</v>
      </c>
      <c r="G103" s="43"/>
      <c r="H103" s="43">
        <v>1050688</v>
      </c>
      <c r="I103" s="43">
        <v>4425560.9399999995</v>
      </c>
      <c r="J103" s="43"/>
      <c r="K103" s="43">
        <v>990582.95000000007</v>
      </c>
      <c r="M103" s="6"/>
      <c r="N103" s="6"/>
      <c r="O103" s="6"/>
      <c r="P103" s="6"/>
      <c r="Q103" s="6"/>
      <c r="R103" s="6"/>
    </row>
    <row r="104" spans="1:18" s="23" customFormat="1" ht="48.75" customHeight="1">
      <c r="A104" s="70"/>
      <c r="B104" s="47" t="s">
        <v>32</v>
      </c>
      <c r="C104" s="20">
        <v>1127</v>
      </c>
      <c r="D104" s="20"/>
      <c r="E104" s="20">
        <v>1905</v>
      </c>
      <c r="F104" s="43">
        <v>1998000</v>
      </c>
      <c r="G104" s="43"/>
      <c r="H104" s="43">
        <v>1360000</v>
      </c>
      <c r="I104" s="43">
        <v>1997130.83</v>
      </c>
      <c r="J104" s="43"/>
      <c r="K104" s="43">
        <v>1359391.57</v>
      </c>
      <c r="M104" s="6"/>
      <c r="N104" s="6"/>
      <c r="O104" s="6"/>
      <c r="P104" s="6"/>
      <c r="Q104" s="6"/>
      <c r="R104" s="6"/>
    </row>
    <row r="105" spans="1:18" s="23" customFormat="1" ht="48.75" customHeight="1">
      <c r="A105" s="70"/>
      <c r="B105" s="47" t="s">
        <v>31</v>
      </c>
      <c r="C105" s="20"/>
      <c r="D105" s="20">
        <v>39605</v>
      </c>
      <c r="E105" s="20">
        <v>22632</v>
      </c>
      <c r="F105" s="43"/>
      <c r="G105" s="43">
        <v>39627186.32</v>
      </c>
      <c r="H105" s="43">
        <v>22644681.200000003</v>
      </c>
      <c r="I105" s="43"/>
      <c r="J105" s="43">
        <v>37799951.890000015</v>
      </c>
      <c r="K105" s="43">
        <v>21605901.859999999</v>
      </c>
      <c r="M105" s="6"/>
      <c r="N105" s="6"/>
      <c r="O105" s="6"/>
      <c r="P105" s="6"/>
      <c r="Q105" s="6"/>
      <c r="R105" s="6"/>
    </row>
    <row r="106" spans="1:18" s="2" customFormat="1" ht="48.75" customHeight="1">
      <c r="A106" s="11" t="s">
        <v>3</v>
      </c>
      <c r="B106" s="12"/>
      <c r="C106" s="21">
        <f t="shared" ref="C106:K106" si="17">SUM(C92:C105)</f>
        <v>13136</v>
      </c>
      <c r="D106" s="21">
        <f t="shared" si="17"/>
        <v>39605</v>
      </c>
      <c r="E106" s="21">
        <f t="shared" si="17"/>
        <v>26842</v>
      </c>
      <c r="F106" s="56">
        <f t="shared" si="17"/>
        <v>13136000</v>
      </c>
      <c r="G106" s="56">
        <f t="shared" si="17"/>
        <v>39627186.32</v>
      </c>
      <c r="H106" s="56">
        <f t="shared" si="17"/>
        <v>26854691.200000003</v>
      </c>
      <c r="I106" s="56">
        <f t="shared" si="17"/>
        <v>9302415.0299999993</v>
      </c>
      <c r="J106" s="56">
        <f t="shared" si="17"/>
        <v>37799951.890000015</v>
      </c>
      <c r="K106" s="56">
        <f t="shared" si="17"/>
        <v>24646555.73</v>
      </c>
      <c r="M106" s="6"/>
      <c r="N106" s="6"/>
      <c r="O106" s="6"/>
      <c r="P106" s="6"/>
      <c r="Q106" s="6"/>
      <c r="R106" s="6"/>
    </row>
    <row r="107" spans="1:18" s="38" customFormat="1" ht="48.75" customHeight="1">
      <c r="A107" s="31">
        <v>33</v>
      </c>
      <c r="B107" s="32" t="s">
        <v>31</v>
      </c>
      <c r="C107" s="20">
        <v>15511417</v>
      </c>
      <c r="D107" s="20">
        <v>82613</v>
      </c>
      <c r="E107" s="20">
        <v>2298071</v>
      </c>
      <c r="F107" s="43">
        <v>23476193000</v>
      </c>
      <c r="G107" s="43">
        <v>83234315</v>
      </c>
      <c r="H107" s="43">
        <v>4038989137</v>
      </c>
      <c r="I107" s="43">
        <v>23472973205.369999</v>
      </c>
      <c r="J107" s="43">
        <v>79131138.609999999</v>
      </c>
      <c r="K107" s="43">
        <v>4036361139.7400002</v>
      </c>
      <c r="M107" s="6"/>
      <c r="N107" s="6"/>
      <c r="O107" s="6"/>
      <c r="P107" s="6"/>
      <c r="Q107" s="6"/>
      <c r="R107" s="6"/>
    </row>
    <row r="108" spans="1:18" s="2" customFormat="1" ht="48.75" customHeight="1">
      <c r="A108" s="11" t="s">
        <v>3</v>
      </c>
      <c r="B108" s="12"/>
      <c r="C108" s="21">
        <f t="shared" ref="C108:K108" si="18">SUM(C107)</f>
        <v>15511417</v>
      </c>
      <c r="D108" s="21">
        <f t="shared" si="18"/>
        <v>82613</v>
      </c>
      <c r="E108" s="21">
        <f t="shared" si="18"/>
        <v>2298071</v>
      </c>
      <c r="F108" s="44">
        <f t="shared" si="18"/>
        <v>23476193000</v>
      </c>
      <c r="G108" s="44">
        <f t="shared" si="18"/>
        <v>83234315</v>
      </c>
      <c r="H108" s="44">
        <f t="shared" si="18"/>
        <v>4038989137</v>
      </c>
      <c r="I108" s="44">
        <f t="shared" si="18"/>
        <v>23472973205.369999</v>
      </c>
      <c r="J108" s="44">
        <f t="shared" si="18"/>
        <v>79131138.609999999</v>
      </c>
      <c r="K108" s="44">
        <f t="shared" si="18"/>
        <v>4036361139.7400002</v>
      </c>
      <c r="M108" s="6"/>
      <c r="N108" s="6"/>
      <c r="O108" s="6"/>
      <c r="P108" s="6"/>
      <c r="Q108" s="6"/>
      <c r="R108" s="6"/>
    </row>
    <row r="109" spans="1:18" s="2" customFormat="1" ht="48.75" customHeight="1">
      <c r="A109" s="68">
        <v>34</v>
      </c>
      <c r="B109" s="47" t="s">
        <v>67</v>
      </c>
      <c r="C109" s="20">
        <v>136515</v>
      </c>
      <c r="D109" s="20"/>
      <c r="E109" s="20">
        <v>220</v>
      </c>
      <c r="F109" s="43">
        <v>265705475</v>
      </c>
      <c r="G109" s="43"/>
      <c r="H109" s="43">
        <v>3878789</v>
      </c>
      <c r="I109" s="43">
        <v>265427823.94</v>
      </c>
      <c r="J109" s="43"/>
      <c r="K109" s="43">
        <v>3740574.14</v>
      </c>
      <c r="M109" s="6"/>
      <c r="N109" s="6"/>
      <c r="O109" s="6"/>
      <c r="P109" s="6"/>
      <c r="Q109" s="6"/>
      <c r="R109" s="6"/>
    </row>
    <row r="110" spans="1:18" s="2" customFormat="1" ht="48.75" customHeight="1">
      <c r="A110" s="70"/>
      <c r="B110" s="47" t="s">
        <v>68</v>
      </c>
      <c r="C110" s="20">
        <v>188256</v>
      </c>
      <c r="D110" s="20">
        <v>5781</v>
      </c>
      <c r="E110" s="20">
        <v>7924</v>
      </c>
      <c r="F110" s="43">
        <v>478380403</v>
      </c>
      <c r="G110" s="43"/>
      <c r="H110" s="43">
        <v>29191006</v>
      </c>
      <c r="I110" s="43">
        <v>460528706.64999998</v>
      </c>
      <c r="J110" s="43"/>
      <c r="K110" s="43">
        <v>26400803.300000001</v>
      </c>
      <c r="M110" s="6"/>
      <c r="N110" s="6"/>
      <c r="O110" s="6"/>
      <c r="P110" s="6"/>
      <c r="Q110" s="6"/>
      <c r="R110" s="6"/>
    </row>
    <row r="111" spans="1:18" s="2" customFormat="1" ht="48.75" customHeight="1">
      <c r="A111" s="70"/>
      <c r="B111" s="47" t="s">
        <v>69</v>
      </c>
      <c r="C111" s="20">
        <v>109200</v>
      </c>
      <c r="D111" s="20">
        <v>2000</v>
      </c>
      <c r="E111" s="20">
        <v>70</v>
      </c>
      <c r="F111" s="43">
        <v>98748508</v>
      </c>
      <c r="G111" s="43">
        <v>15040161</v>
      </c>
      <c r="H111" s="43">
        <v>2328577</v>
      </c>
      <c r="I111" s="43">
        <v>98747506.670000017</v>
      </c>
      <c r="J111" s="43">
        <v>15037113.300000001</v>
      </c>
      <c r="K111" s="43">
        <v>2327655.0699999998</v>
      </c>
      <c r="M111" s="6"/>
      <c r="N111" s="6"/>
      <c r="O111" s="6"/>
      <c r="P111" s="6"/>
      <c r="Q111" s="6"/>
      <c r="R111" s="6"/>
    </row>
    <row r="112" spans="1:18" s="2" customFormat="1" ht="48.75" customHeight="1">
      <c r="A112" s="70"/>
      <c r="B112" s="47" t="s">
        <v>26</v>
      </c>
      <c r="C112" s="20">
        <v>130165</v>
      </c>
      <c r="D112" s="20"/>
      <c r="E112" s="20">
        <v>888</v>
      </c>
      <c r="F112" s="43">
        <v>132178069</v>
      </c>
      <c r="G112" s="43">
        <v>65574</v>
      </c>
      <c r="H112" s="43">
        <v>1250667</v>
      </c>
      <c r="I112" s="43">
        <v>132178065.39000002</v>
      </c>
      <c r="J112" s="43">
        <v>65573.86</v>
      </c>
      <c r="K112" s="43">
        <v>1250363.3899999999</v>
      </c>
      <c r="M112" s="6"/>
      <c r="N112" s="6"/>
      <c r="O112" s="6"/>
      <c r="P112" s="6"/>
      <c r="Q112" s="6"/>
      <c r="R112" s="6"/>
    </row>
    <row r="113" spans="1:18" s="2" customFormat="1" ht="48.75" customHeight="1">
      <c r="A113" s="70"/>
      <c r="B113" s="47" t="s">
        <v>70</v>
      </c>
      <c r="C113" s="20">
        <v>388507</v>
      </c>
      <c r="D113" s="20"/>
      <c r="E113" s="20">
        <v>19122</v>
      </c>
      <c r="F113" s="43">
        <v>554496255</v>
      </c>
      <c r="G113" s="43"/>
      <c r="H113" s="43">
        <v>22557197</v>
      </c>
      <c r="I113" s="43">
        <v>537616366.58000004</v>
      </c>
      <c r="J113" s="43"/>
      <c r="K113" s="43">
        <v>21898937.210000001</v>
      </c>
      <c r="M113" s="6"/>
      <c r="N113" s="6"/>
      <c r="O113" s="6"/>
      <c r="P113" s="6"/>
      <c r="Q113" s="6"/>
      <c r="R113" s="6"/>
    </row>
    <row r="114" spans="1:18" s="2" customFormat="1" ht="48.75" customHeight="1">
      <c r="A114" s="70"/>
      <c r="B114" s="47" t="s">
        <v>71</v>
      </c>
      <c r="C114" s="20">
        <v>302271</v>
      </c>
      <c r="D114" s="20"/>
      <c r="E114" s="20">
        <v>3468</v>
      </c>
      <c r="F114" s="43">
        <v>591485000</v>
      </c>
      <c r="G114" s="43">
        <v>5410630</v>
      </c>
      <c r="H114" s="43">
        <v>13470280</v>
      </c>
      <c r="I114" s="43">
        <v>589362623.91000009</v>
      </c>
      <c r="J114" s="43">
        <v>5410628.8799999999</v>
      </c>
      <c r="K114" s="43">
        <v>13258248.040000001</v>
      </c>
      <c r="M114" s="6"/>
      <c r="N114" s="6"/>
      <c r="O114" s="6"/>
      <c r="P114" s="6"/>
      <c r="Q114" s="6"/>
      <c r="R114" s="6"/>
    </row>
    <row r="115" spans="1:18" s="2" customFormat="1" ht="48.75" customHeight="1">
      <c r="A115" s="70"/>
      <c r="B115" s="47" t="s">
        <v>72</v>
      </c>
      <c r="C115" s="20">
        <v>227121</v>
      </c>
      <c r="D115" s="20"/>
      <c r="E115" s="20">
        <v>230</v>
      </c>
      <c r="F115" s="43">
        <v>372430842</v>
      </c>
      <c r="G115" s="43">
        <v>18386000</v>
      </c>
      <c r="H115" s="43">
        <v>12285239</v>
      </c>
      <c r="I115" s="43">
        <v>283315134.57999998</v>
      </c>
      <c r="J115" s="43">
        <v>18386000</v>
      </c>
      <c r="K115" s="43">
        <v>5249576.54</v>
      </c>
      <c r="M115" s="6"/>
      <c r="N115" s="6"/>
      <c r="O115" s="6"/>
      <c r="P115" s="6"/>
      <c r="Q115" s="6"/>
      <c r="R115" s="6"/>
    </row>
    <row r="116" spans="1:18" s="2" customFormat="1" ht="48.75" customHeight="1">
      <c r="A116" s="70"/>
      <c r="B116" s="47" t="s">
        <v>73</v>
      </c>
      <c r="C116" s="20">
        <v>39550</v>
      </c>
      <c r="D116" s="20"/>
      <c r="E116" s="20">
        <v>196</v>
      </c>
      <c r="F116" s="43">
        <v>96498520</v>
      </c>
      <c r="G116" s="43"/>
      <c r="H116" s="43">
        <v>1238087</v>
      </c>
      <c r="I116" s="43">
        <v>96484059.439999998</v>
      </c>
      <c r="J116" s="43"/>
      <c r="K116" s="43">
        <v>1238083.8499999999</v>
      </c>
      <c r="M116" s="6"/>
      <c r="N116" s="6"/>
      <c r="O116" s="6"/>
      <c r="P116" s="6"/>
      <c r="Q116" s="6"/>
      <c r="R116" s="6"/>
    </row>
    <row r="117" spans="1:18" s="2" customFormat="1" ht="48.75" customHeight="1">
      <c r="A117" s="70"/>
      <c r="B117" s="47" t="s">
        <v>74</v>
      </c>
      <c r="C117" s="20">
        <v>217000</v>
      </c>
      <c r="D117" s="20"/>
      <c r="E117" s="20">
        <v>4680</v>
      </c>
      <c r="F117" s="43">
        <v>145585943</v>
      </c>
      <c r="G117" s="43"/>
      <c r="H117" s="43">
        <v>4426329</v>
      </c>
      <c r="I117" s="43">
        <v>145503989</v>
      </c>
      <c r="J117" s="43"/>
      <c r="K117" s="43">
        <v>4423969.68</v>
      </c>
      <c r="M117" s="6"/>
      <c r="N117" s="6"/>
      <c r="O117" s="6"/>
      <c r="P117" s="6"/>
      <c r="Q117" s="6"/>
      <c r="R117" s="6"/>
    </row>
    <row r="118" spans="1:18" s="2" customFormat="1" ht="48.75" customHeight="1">
      <c r="A118" s="70"/>
      <c r="B118" s="47" t="s">
        <v>75</v>
      </c>
      <c r="C118" s="20">
        <v>176125</v>
      </c>
      <c r="D118" s="20"/>
      <c r="E118" s="20">
        <v>90</v>
      </c>
      <c r="F118" s="43">
        <v>168269856</v>
      </c>
      <c r="G118" s="43"/>
      <c r="H118" s="43">
        <v>321822</v>
      </c>
      <c r="I118" s="43">
        <v>163601382.31</v>
      </c>
      <c r="J118" s="43"/>
      <c r="K118" s="43">
        <v>318670.86</v>
      </c>
      <c r="M118" s="6"/>
      <c r="N118" s="6"/>
      <c r="O118" s="6"/>
      <c r="P118" s="6"/>
      <c r="Q118" s="6"/>
      <c r="R118" s="6"/>
    </row>
    <row r="119" spans="1:18" s="2" customFormat="1" ht="48.75" customHeight="1">
      <c r="A119" s="70"/>
      <c r="B119" s="47" t="s">
        <v>76</v>
      </c>
      <c r="C119" s="20">
        <v>335907</v>
      </c>
      <c r="D119" s="20"/>
      <c r="E119" s="20">
        <v>4858</v>
      </c>
      <c r="F119" s="43">
        <v>258904705</v>
      </c>
      <c r="G119" s="43"/>
      <c r="H119" s="43">
        <v>7040000</v>
      </c>
      <c r="I119" s="43">
        <v>229077135.33000001</v>
      </c>
      <c r="J119" s="43"/>
      <c r="K119" s="43">
        <v>6821039.8699999992</v>
      </c>
      <c r="M119" s="6"/>
      <c r="N119" s="6"/>
      <c r="O119" s="6"/>
      <c r="P119" s="6"/>
      <c r="Q119" s="6"/>
      <c r="R119" s="6"/>
    </row>
    <row r="120" spans="1:18" s="2" customFormat="1" ht="48.75" customHeight="1">
      <c r="A120" s="70"/>
      <c r="B120" s="47" t="s">
        <v>77</v>
      </c>
      <c r="C120" s="20">
        <v>513267</v>
      </c>
      <c r="D120" s="20"/>
      <c r="E120" s="20">
        <v>10334</v>
      </c>
      <c r="F120" s="43">
        <v>468358778</v>
      </c>
      <c r="G120" s="43"/>
      <c r="H120" s="43">
        <v>23361271</v>
      </c>
      <c r="I120" s="43">
        <v>468195749.94999999</v>
      </c>
      <c r="J120" s="43"/>
      <c r="K120" s="43">
        <v>23345795.330000002</v>
      </c>
      <c r="M120" s="6"/>
      <c r="N120" s="6"/>
      <c r="O120" s="6"/>
      <c r="P120" s="6"/>
      <c r="Q120" s="6"/>
      <c r="R120" s="6"/>
    </row>
    <row r="121" spans="1:18" s="2" customFormat="1" ht="48.75" customHeight="1">
      <c r="A121" s="70"/>
      <c r="B121" s="47" t="s">
        <v>78</v>
      </c>
      <c r="C121" s="20">
        <v>140000</v>
      </c>
      <c r="D121" s="20"/>
      <c r="E121" s="20">
        <v>5335</v>
      </c>
      <c r="F121" s="43">
        <v>235897057</v>
      </c>
      <c r="G121" s="43"/>
      <c r="H121" s="43">
        <v>11735000</v>
      </c>
      <c r="I121" s="43">
        <v>233421870.28999999</v>
      </c>
      <c r="J121" s="43"/>
      <c r="K121" s="43">
        <v>11732501.059999999</v>
      </c>
      <c r="M121" s="6"/>
      <c r="N121" s="6"/>
      <c r="O121" s="6"/>
      <c r="P121" s="6"/>
      <c r="Q121" s="6"/>
      <c r="R121" s="6"/>
    </row>
    <row r="122" spans="1:18" s="2" customFormat="1" ht="48.75" customHeight="1">
      <c r="A122" s="70"/>
      <c r="B122" s="47" t="s">
        <v>79</v>
      </c>
      <c r="C122" s="20">
        <v>259000</v>
      </c>
      <c r="D122" s="20">
        <v>200</v>
      </c>
      <c r="E122" s="20">
        <v>5569</v>
      </c>
      <c r="F122" s="43">
        <v>254000000</v>
      </c>
      <c r="G122" s="43">
        <v>123424</v>
      </c>
      <c r="H122" s="43">
        <v>8973050</v>
      </c>
      <c r="I122" s="43">
        <v>246297795.40000004</v>
      </c>
      <c r="J122" s="43">
        <v>123423.35</v>
      </c>
      <c r="K122" s="43">
        <v>8591629.8300000001</v>
      </c>
      <c r="M122" s="6"/>
      <c r="N122" s="6"/>
      <c r="O122" s="6"/>
      <c r="P122" s="6"/>
      <c r="Q122" s="6"/>
      <c r="R122" s="6"/>
    </row>
    <row r="123" spans="1:18" s="2" customFormat="1" ht="48.75" customHeight="1">
      <c r="A123" s="70"/>
      <c r="B123" s="50" t="s">
        <v>80</v>
      </c>
      <c r="C123" s="20">
        <v>412770</v>
      </c>
      <c r="D123" s="20">
        <v>471</v>
      </c>
      <c r="E123" s="20">
        <v>6113</v>
      </c>
      <c r="F123" s="43">
        <v>680770000</v>
      </c>
      <c r="G123" s="43">
        <v>707644</v>
      </c>
      <c r="H123" s="43">
        <v>20639975</v>
      </c>
      <c r="I123" s="43">
        <v>678528134.96000004</v>
      </c>
      <c r="J123" s="43">
        <v>707643.06</v>
      </c>
      <c r="K123" s="43">
        <v>20638010.390000001</v>
      </c>
      <c r="M123" s="6"/>
      <c r="N123" s="6"/>
      <c r="O123" s="6"/>
      <c r="P123" s="6"/>
      <c r="Q123" s="6"/>
      <c r="R123" s="6"/>
    </row>
    <row r="124" spans="1:18" s="2" customFormat="1" ht="48.75" customHeight="1">
      <c r="A124" s="70"/>
      <c r="B124" s="47" t="s">
        <v>81</v>
      </c>
      <c r="C124" s="20">
        <v>198512</v>
      </c>
      <c r="D124" s="20">
        <v>6000</v>
      </c>
      <c r="E124" s="20">
        <v>388</v>
      </c>
      <c r="F124" s="43">
        <v>241317480</v>
      </c>
      <c r="G124" s="43">
        <v>5931041</v>
      </c>
      <c r="H124" s="43">
        <v>2599250</v>
      </c>
      <c r="I124" s="43">
        <v>237146995.31</v>
      </c>
      <c r="J124" s="43">
        <v>5931040.8700000001</v>
      </c>
      <c r="K124" s="43">
        <v>2598795.3899999997</v>
      </c>
      <c r="M124" s="6"/>
      <c r="N124" s="6"/>
      <c r="O124" s="6"/>
      <c r="P124" s="6"/>
      <c r="Q124" s="6"/>
      <c r="R124" s="6"/>
    </row>
    <row r="125" spans="1:18" s="2" customFormat="1" ht="48.75" customHeight="1">
      <c r="A125" s="70"/>
      <c r="B125" s="47" t="s">
        <v>95</v>
      </c>
      <c r="C125" s="20"/>
      <c r="D125" s="20"/>
      <c r="E125" s="20"/>
      <c r="F125" s="43"/>
      <c r="G125" s="43"/>
      <c r="H125" s="43">
        <v>2457340</v>
      </c>
      <c r="I125" s="43"/>
      <c r="J125" s="43"/>
      <c r="K125" s="43">
        <v>2457293.9299999997</v>
      </c>
      <c r="M125" s="6"/>
      <c r="N125" s="6"/>
      <c r="O125" s="6"/>
      <c r="P125" s="6"/>
      <c r="Q125" s="6"/>
      <c r="R125" s="6"/>
    </row>
    <row r="126" spans="1:18" s="2" customFormat="1" ht="48.75" customHeight="1">
      <c r="A126" s="69"/>
      <c r="B126" s="51" t="s">
        <v>82</v>
      </c>
      <c r="C126" s="20"/>
      <c r="D126" s="20">
        <v>6318</v>
      </c>
      <c r="E126" s="20"/>
      <c r="F126" s="43"/>
      <c r="G126" s="43">
        <v>2835707</v>
      </c>
      <c r="H126" s="43"/>
      <c r="I126" s="43"/>
      <c r="J126" s="43">
        <v>2828063.6799999992</v>
      </c>
      <c r="K126" s="43"/>
      <c r="M126" s="6"/>
      <c r="N126" s="6"/>
      <c r="O126" s="6"/>
      <c r="P126" s="6"/>
      <c r="Q126" s="6"/>
      <c r="R126" s="6"/>
    </row>
    <row r="127" spans="1:18" s="2" customFormat="1" ht="48.75" customHeight="1">
      <c r="A127" s="68">
        <v>34</v>
      </c>
      <c r="B127" s="47" t="s">
        <v>83</v>
      </c>
      <c r="C127" s="20">
        <v>1504833</v>
      </c>
      <c r="D127" s="20"/>
      <c r="E127" s="20"/>
      <c r="F127" s="43">
        <v>1738979256</v>
      </c>
      <c r="G127" s="43"/>
      <c r="H127" s="43"/>
      <c r="I127" s="43">
        <v>1729264494.21</v>
      </c>
      <c r="J127" s="43"/>
      <c r="K127" s="43"/>
      <c r="M127" s="6"/>
      <c r="N127" s="6"/>
      <c r="O127" s="6"/>
      <c r="P127" s="6"/>
      <c r="Q127" s="6"/>
      <c r="R127" s="6"/>
    </row>
    <row r="128" spans="1:18" s="2" customFormat="1" ht="48.75" customHeight="1">
      <c r="A128" s="70"/>
      <c r="B128" s="47" t="s">
        <v>84</v>
      </c>
      <c r="C128" s="20">
        <v>310916</v>
      </c>
      <c r="D128" s="20"/>
      <c r="E128" s="20"/>
      <c r="F128" s="43">
        <v>334123000</v>
      </c>
      <c r="G128" s="43"/>
      <c r="H128" s="43">
        <v>17639</v>
      </c>
      <c r="I128" s="43">
        <v>310037072.00999999</v>
      </c>
      <c r="J128" s="43"/>
      <c r="K128" s="43">
        <v>17611.75</v>
      </c>
      <c r="M128" s="6"/>
      <c r="N128" s="6"/>
      <c r="O128" s="6"/>
      <c r="P128" s="6"/>
      <c r="Q128" s="6"/>
      <c r="R128" s="6"/>
    </row>
    <row r="129" spans="1:18" s="2" customFormat="1" ht="48.75" customHeight="1">
      <c r="A129" s="70"/>
      <c r="B129" s="47" t="s">
        <v>85</v>
      </c>
      <c r="C129" s="20">
        <v>26982</v>
      </c>
      <c r="D129" s="20"/>
      <c r="E129" s="20">
        <v>3576</v>
      </c>
      <c r="F129" s="43">
        <v>67443858</v>
      </c>
      <c r="G129" s="43"/>
      <c r="H129" s="43">
        <v>8675686</v>
      </c>
      <c r="I129" s="43">
        <v>67385444.75</v>
      </c>
      <c r="J129" s="43"/>
      <c r="K129" s="43">
        <v>8675680.7599999998</v>
      </c>
      <c r="M129" s="6"/>
      <c r="N129" s="6"/>
      <c r="O129" s="6"/>
      <c r="P129" s="6"/>
      <c r="Q129" s="6"/>
      <c r="R129" s="6"/>
    </row>
    <row r="130" spans="1:18" s="2" customFormat="1" ht="48.75" customHeight="1">
      <c r="A130" s="70"/>
      <c r="B130" s="51" t="s">
        <v>93</v>
      </c>
      <c r="C130" s="20"/>
      <c r="D130" s="20"/>
      <c r="E130" s="20"/>
      <c r="F130" s="43"/>
      <c r="G130" s="43"/>
      <c r="H130" s="43">
        <v>370713</v>
      </c>
      <c r="I130" s="43"/>
      <c r="J130" s="43"/>
      <c r="K130" s="43">
        <v>368932.17</v>
      </c>
      <c r="M130" s="6"/>
      <c r="N130" s="6"/>
      <c r="O130" s="6"/>
      <c r="P130" s="6"/>
      <c r="Q130" s="6"/>
      <c r="R130" s="6"/>
    </row>
    <row r="131" spans="1:18" s="2" customFormat="1" ht="48.75" customHeight="1">
      <c r="A131" s="70"/>
      <c r="B131" s="47" t="s">
        <v>92</v>
      </c>
      <c r="C131" s="20"/>
      <c r="D131" s="20"/>
      <c r="E131" s="20"/>
      <c r="F131" s="43">
        <v>2285341</v>
      </c>
      <c r="G131" s="43"/>
      <c r="H131" s="43">
        <v>2909952</v>
      </c>
      <c r="I131" s="43">
        <v>2285340.52</v>
      </c>
      <c r="J131" s="43"/>
      <c r="K131" s="43">
        <v>2909951.39</v>
      </c>
      <c r="M131" s="6"/>
      <c r="N131" s="6"/>
      <c r="O131" s="6"/>
      <c r="P131" s="6"/>
      <c r="Q131" s="6"/>
      <c r="R131" s="6"/>
    </row>
    <row r="132" spans="1:18" s="2" customFormat="1" ht="48.75" customHeight="1">
      <c r="A132" s="70"/>
      <c r="B132" s="51" t="s">
        <v>94</v>
      </c>
      <c r="C132" s="20"/>
      <c r="D132" s="20"/>
      <c r="E132" s="20"/>
      <c r="F132" s="43"/>
      <c r="G132" s="43"/>
      <c r="H132" s="43">
        <v>523000</v>
      </c>
      <c r="I132" s="43"/>
      <c r="J132" s="43"/>
      <c r="K132" s="43">
        <v>522931.32</v>
      </c>
      <c r="M132" s="6"/>
      <c r="N132" s="6"/>
      <c r="O132" s="6"/>
      <c r="P132" s="6"/>
      <c r="Q132" s="6"/>
      <c r="R132" s="6"/>
    </row>
    <row r="133" spans="1:18" s="2" customFormat="1" ht="48.75" customHeight="1">
      <c r="A133" s="70"/>
      <c r="B133" s="47" t="s">
        <v>57</v>
      </c>
      <c r="C133" s="20">
        <v>560894</v>
      </c>
      <c r="D133" s="20">
        <v>63565</v>
      </c>
      <c r="E133" s="20">
        <v>92777</v>
      </c>
      <c r="F133" s="43">
        <v>1160578815</v>
      </c>
      <c r="G133" s="43">
        <v>58060256</v>
      </c>
      <c r="H133" s="43">
        <v>98079998</v>
      </c>
      <c r="I133" s="43">
        <v>1091012173.29</v>
      </c>
      <c r="J133" s="43">
        <v>56100664.18</v>
      </c>
      <c r="K133" s="43">
        <v>81286837.790000007</v>
      </c>
      <c r="M133" s="6"/>
      <c r="N133" s="6"/>
      <c r="O133" s="6"/>
      <c r="P133" s="6"/>
      <c r="Q133" s="6"/>
      <c r="R133" s="6"/>
    </row>
    <row r="134" spans="1:18" s="2" customFormat="1" ht="48.75" customHeight="1">
      <c r="A134" s="70"/>
      <c r="B134" s="47" t="s">
        <v>58</v>
      </c>
      <c r="C134" s="20">
        <v>198813</v>
      </c>
      <c r="D134" s="20">
        <v>58500</v>
      </c>
      <c r="E134" s="20">
        <v>7175</v>
      </c>
      <c r="F134" s="43">
        <v>621678874</v>
      </c>
      <c r="G134" s="43">
        <v>57629090</v>
      </c>
      <c r="H134" s="43">
        <v>27153717</v>
      </c>
      <c r="I134" s="43">
        <v>545423447.51999998</v>
      </c>
      <c r="J134" s="43">
        <v>54165259.270000003</v>
      </c>
      <c r="K134" s="43">
        <v>20983072.470000003</v>
      </c>
      <c r="M134" s="6"/>
      <c r="N134" s="6"/>
      <c r="O134" s="6"/>
      <c r="P134" s="6"/>
      <c r="Q134" s="6"/>
      <c r="R134" s="6"/>
    </row>
    <row r="135" spans="1:18" s="2" customFormat="1" ht="48.75" customHeight="1">
      <c r="A135" s="70"/>
      <c r="B135" s="47" t="s">
        <v>59</v>
      </c>
      <c r="C135" s="20">
        <v>419109</v>
      </c>
      <c r="D135" s="20">
        <v>79313</v>
      </c>
      <c r="E135" s="20">
        <v>13611</v>
      </c>
      <c r="F135" s="43">
        <v>395549400</v>
      </c>
      <c r="G135" s="43">
        <v>69917038</v>
      </c>
      <c r="H135" s="43">
        <v>18061174</v>
      </c>
      <c r="I135" s="43">
        <v>383870919.71000004</v>
      </c>
      <c r="J135" s="43">
        <v>69917038</v>
      </c>
      <c r="K135" s="43">
        <v>17823498.169999998</v>
      </c>
      <c r="M135" s="6"/>
      <c r="N135" s="6"/>
      <c r="O135" s="6"/>
      <c r="P135" s="6"/>
      <c r="Q135" s="6"/>
      <c r="R135" s="6"/>
    </row>
    <row r="136" spans="1:18" s="2" customFormat="1" ht="48.75" customHeight="1">
      <c r="A136" s="70"/>
      <c r="B136" s="47" t="s">
        <v>60</v>
      </c>
      <c r="C136" s="20">
        <v>249145</v>
      </c>
      <c r="D136" s="20">
        <v>36025</v>
      </c>
      <c r="E136" s="20">
        <v>12466</v>
      </c>
      <c r="F136" s="43">
        <v>215555898</v>
      </c>
      <c r="G136" s="43">
        <v>38136511</v>
      </c>
      <c r="H136" s="43">
        <v>9556443</v>
      </c>
      <c r="I136" s="43">
        <v>186516759.04000002</v>
      </c>
      <c r="J136" s="43">
        <v>32776076.030000001</v>
      </c>
      <c r="K136" s="43">
        <v>7399855.379999999</v>
      </c>
      <c r="M136" s="6"/>
      <c r="N136" s="6"/>
      <c r="O136" s="6"/>
      <c r="P136" s="6"/>
      <c r="Q136" s="6"/>
      <c r="R136" s="6"/>
    </row>
    <row r="137" spans="1:18" s="2" customFormat="1" ht="48.75" customHeight="1">
      <c r="A137" s="70"/>
      <c r="B137" s="47" t="s">
        <v>61</v>
      </c>
      <c r="C137" s="20">
        <v>803558</v>
      </c>
      <c r="D137" s="20">
        <v>109751</v>
      </c>
      <c r="E137" s="20">
        <v>31154</v>
      </c>
      <c r="F137" s="43">
        <v>560164132</v>
      </c>
      <c r="G137" s="43">
        <v>93483874</v>
      </c>
      <c r="H137" s="43">
        <v>46754000</v>
      </c>
      <c r="I137" s="43">
        <v>530567421.15999997</v>
      </c>
      <c r="J137" s="43">
        <v>87038867.290000007</v>
      </c>
      <c r="K137" s="43">
        <v>44902932.089999996</v>
      </c>
      <c r="M137" s="6"/>
      <c r="N137" s="6"/>
      <c r="O137" s="6"/>
      <c r="P137" s="6"/>
      <c r="Q137" s="6"/>
      <c r="R137" s="6"/>
    </row>
    <row r="138" spans="1:18" s="2" customFormat="1" ht="48.75" customHeight="1">
      <c r="A138" s="70"/>
      <c r="B138" s="47" t="s">
        <v>46</v>
      </c>
      <c r="C138" s="20">
        <v>613748</v>
      </c>
      <c r="D138" s="20">
        <v>93916</v>
      </c>
      <c r="E138" s="20">
        <v>34864</v>
      </c>
      <c r="F138" s="43">
        <v>384906000</v>
      </c>
      <c r="G138" s="43">
        <v>103759290</v>
      </c>
      <c r="H138" s="43">
        <v>26092900</v>
      </c>
      <c r="I138" s="43">
        <v>311633744.03999996</v>
      </c>
      <c r="J138" s="43">
        <v>99069334.670000002</v>
      </c>
      <c r="K138" s="43">
        <v>20912288.030000001</v>
      </c>
      <c r="M138" s="6"/>
      <c r="N138" s="6"/>
      <c r="O138" s="6"/>
      <c r="P138" s="6"/>
      <c r="Q138" s="6"/>
      <c r="R138" s="6"/>
    </row>
    <row r="139" spans="1:18" s="2" customFormat="1" ht="48.75" customHeight="1">
      <c r="A139" s="70"/>
      <c r="B139" s="47" t="s">
        <v>47</v>
      </c>
      <c r="C139" s="20">
        <v>486068</v>
      </c>
      <c r="D139" s="20">
        <v>65000</v>
      </c>
      <c r="E139" s="20">
        <v>89250</v>
      </c>
      <c r="F139" s="43">
        <v>423050656</v>
      </c>
      <c r="G139" s="43">
        <v>65000000</v>
      </c>
      <c r="H139" s="43">
        <v>34729265</v>
      </c>
      <c r="I139" s="43">
        <v>376540215.09000003</v>
      </c>
      <c r="J139" s="43">
        <v>61479919.190000005</v>
      </c>
      <c r="K139" s="43">
        <v>32324727.590000004</v>
      </c>
      <c r="M139" s="6"/>
      <c r="N139" s="6"/>
      <c r="O139" s="6"/>
      <c r="P139" s="6"/>
      <c r="Q139" s="6"/>
      <c r="R139" s="6"/>
    </row>
    <row r="140" spans="1:18" s="2" customFormat="1" ht="48.75" customHeight="1">
      <c r="A140" s="70"/>
      <c r="B140" s="47" t="s">
        <v>62</v>
      </c>
      <c r="C140" s="20">
        <v>187494</v>
      </c>
      <c r="D140" s="20">
        <v>35788</v>
      </c>
      <c r="E140" s="20">
        <v>7114</v>
      </c>
      <c r="F140" s="43">
        <v>102215300</v>
      </c>
      <c r="G140" s="43">
        <v>40867504</v>
      </c>
      <c r="H140" s="43">
        <v>7139950</v>
      </c>
      <c r="I140" s="43">
        <v>96241242.510000005</v>
      </c>
      <c r="J140" s="43">
        <v>39968856.719999999</v>
      </c>
      <c r="K140" s="43">
        <v>6740575.7800000003</v>
      </c>
      <c r="M140" s="6"/>
      <c r="N140" s="6"/>
      <c r="O140" s="6"/>
      <c r="P140" s="6"/>
      <c r="Q140" s="6"/>
      <c r="R140" s="6"/>
    </row>
    <row r="141" spans="1:18" s="2" customFormat="1" ht="48.75" customHeight="1">
      <c r="A141" s="70"/>
      <c r="B141" s="47" t="s">
        <v>48</v>
      </c>
      <c r="C141" s="20">
        <v>442104</v>
      </c>
      <c r="D141" s="20">
        <v>78166</v>
      </c>
      <c r="E141" s="20">
        <v>18044</v>
      </c>
      <c r="F141" s="43">
        <v>702661622</v>
      </c>
      <c r="G141" s="43">
        <v>74774661</v>
      </c>
      <c r="H141" s="43">
        <v>27406558</v>
      </c>
      <c r="I141" s="43">
        <v>670258225.73000002</v>
      </c>
      <c r="J141" s="43">
        <v>69968022.270000011</v>
      </c>
      <c r="K141" s="43">
        <v>24748192.25</v>
      </c>
      <c r="M141" s="6"/>
      <c r="N141" s="6"/>
      <c r="O141" s="6"/>
      <c r="P141" s="6"/>
      <c r="Q141" s="6"/>
      <c r="R141" s="6"/>
    </row>
    <row r="142" spans="1:18" s="2" customFormat="1" ht="48.75" customHeight="1">
      <c r="A142" s="70"/>
      <c r="B142" s="47" t="s">
        <v>63</v>
      </c>
      <c r="C142" s="20">
        <v>191666</v>
      </c>
      <c r="D142" s="20">
        <v>39500</v>
      </c>
      <c r="E142" s="20">
        <v>7812</v>
      </c>
      <c r="F142" s="43">
        <v>165171144</v>
      </c>
      <c r="G142" s="43">
        <v>38300000</v>
      </c>
      <c r="H142" s="43">
        <v>5277865</v>
      </c>
      <c r="I142" s="43">
        <v>122459320.81</v>
      </c>
      <c r="J142" s="43">
        <v>36840961.619999997</v>
      </c>
      <c r="K142" s="43">
        <v>3783924.46</v>
      </c>
      <c r="M142" s="6"/>
      <c r="N142" s="6"/>
      <c r="O142" s="6"/>
      <c r="P142" s="6"/>
      <c r="Q142" s="6"/>
      <c r="R142" s="6"/>
    </row>
    <row r="143" spans="1:18" s="2" customFormat="1" ht="48.75" customHeight="1">
      <c r="A143" s="70"/>
      <c r="B143" s="47" t="s">
        <v>64</v>
      </c>
      <c r="C143" s="20">
        <v>456468</v>
      </c>
      <c r="D143" s="20">
        <v>55000</v>
      </c>
      <c r="E143" s="20">
        <v>24880</v>
      </c>
      <c r="F143" s="43">
        <v>277686300</v>
      </c>
      <c r="G143" s="43">
        <v>57266383</v>
      </c>
      <c r="H143" s="43">
        <v>39510000</v>
      </c>
      <c r="I143" s="43">
        <v>211980649.53999996</v>
      </c>
      <c r="J143" s="43">
        <v>52318679.689999998</v>
      </c>
      <c r="K143" s="43">
        <v>34663134.289999999</v>
      </c>
      <c r="M143" s="6"/>
      <c r="N143" s="6"/>
      <c r="O143" s="6"/>
      <c r="P143" s="6"/>
      <c r="Q143" s="6"/>
      <c r="R143" s="6"/>
    </row>
    <row r="144" spans="1:18" s="2" customFormat="1" ht="48.75" customHeight="1">
      <c r="A144" s="70"/>
      <c r="B144" s="47" t="s">
        <v>49</v>
      </c>
      <c r="C144" s="20">
        <v>924533</v>
      </c>
      <c r="D144" s="20">
        <v>141416</v>
      </c>
      <c r="E144" s="20">
        <v>47069</v>
      </c>
      <c r="F144" s="43">
        <v>1190737027</v>
      </c>
      <c r="G144" s="43">
        <v>134949560</v>
      </c>
      <c r="H144" s="43">
        <v>60736830</v>
      </c>
      <c r="I144" s="43">
        <v>983734658.12</v>
      </c>
      <c r="J144" s="43">
        <v>128444591.40000001</v>
      </c>
      <c r="K144" s="43">
        <v>48605188.780000001</v>
      </c>
      <c r="M144" s="6"/>
      <c r="N144" s="6"/>
      <c r="O144" s="6"/>
      <c r="P144" s="6"/>
      <c r="Q144" s="6"/>
      <c r="R144" s="6"/>
    </row>
    <row r="145" spans="1:18" s="2" customFormat="1" ht="48.75" customHeight="1">
      <c r="A145" s="70"/>
      <c r="B145" s="47" t="s">
        <v>65</v>
      </c>
      <c r="C145" s="20">
        <v>207600</v>
      </c>
      <c r="D145" s="20">
        <v>50000</v>
      </c>
      <c r="E145" s="20">
        <v>12097</v>
      </c>
      <c r="F145" s="43">
        <v>425645000</v>
      </c>
      <c r="G145" s="43">
        <v>50332654</v>
      </c>
      <c r="H145" s="43">
        <v>13801060</v>
      </c>
      <c r="I145" s="43">
        <v>387693708.38999999</v>
      </c>
      <c r="J145" s="43">
        <v>47376482.600000001</v>
      </c>
      <c r="K145" s="43">
        <v>13499795.560000001</v>
      </c>
      <c r="M145" s="6"/>
      <c r="N145" s="6"/>
      <c r="O145" s="6"/>
      <c r="P145" s="6"/>
      <c r="Q145" s="6"/>
      <c r="R145" s="6"/>
    </row>
    <row r="146" spans="1:18" s="2" customFormat="1" ht="48.75" customHeight="1">
      <c r="A146" s="69"/>
      <c r="B146" s="47" t="s">
        <v>50</v>
      </c>
      <c r="C146" s="20">
        <v>281117</v>
      </c>
      <c r="D146" s="20">
        <v>58023</v>
      </c>
      <c r="E146" s="20">
        <v>17101</v>
      </c>
      <c r="F146" s="43">
        <v>333566243</v>
      </c>
      <c r="G146" s="43">
        <v>55415844</v>
      </c>
      <c r="H146" s="43">
        <v>13352301</v>
      </c>
      <c r="I146" s="43">
        <v>311411112.75</v>
      </c>
      <c r="J146" s="43">
        <v>50859889.93</v>
      </c>
      <c r="K146" s="43">
        <v>12288256.210000001</v>
      </c>
      <c r="M146" s="6"/>
      <c r="N146" s="6"/>
      <c r="O146" s="6"/>
      <c r="P146" s="6"/>
      <c r="Q146" s="6"/>
      <c r="R146" s="6"/>
    </row>
    <row r="147" spans="1:18" s="2" customFormat="1" ht="48.75" customHeight="1">
      <c r="A147" s="68">
        <v>34</v>
      </c>
      <c r="B147" s="51" t="s">
        <v>51</v>
      </c>
      <c r="C147" s="49">
        <v>426419</v>
      </c>
      <c r="D147" s="49">
        <v>58675</v>
      </c>
      <c r="E147" s="49">
        <v>31154</v>
      </c>
      <c r="F147" s="55">
        <v>620419000</v>
      </c>
      <c r="G147" s="55">
        <v>60959220</v>
      </c>
      <c r="H147" s="55">
        <v>88070154</v>
      </c>
      <c r="I147" s="55">
        <v>562399776.99999988</v>
      </c>
      <c r="J147" s="55">
        <v>57910127.049999997</v>
      </c>
      <c r="K147" s="55">
        <v>80674963.030000001</v>
      </c>
      <c r="M147" s="6"/>
      <c r="N147" s="6"/>
      <c r="O147" s="6"/>
      <c r="P147" s="6"/>
      <c r="Q147" s="6"/>
      <c r="R147" s="6"/>
    </row>
    <row r="148" spans="1:18" s="2" customFormat="1" ht="48.75" customHeight="1">
      <c r="A148" s="70"/>
      <c r="B148" s="47" t="s">
        <v>66</v>
      </c>
      <c r="C148" s="20">
        <v>385368</v>
      </c>
      <c r="D148" s="20">
        <v>46750</v>
      </c>
      <c r="E148" s="20">
        <v>22496</v>
      </c>
      <c r="F148" s="43">
        <v>259662917</v>
      </c>
      <c r="G148" s="43">
        <v>35129058</v>
      </c>
      <c r="H148" s="43">
        <v>7943884</v>
      </c>
      <c r="I148" s="43">
        <v>218019167.21999997</v>
      </c>
      <c r="J148" s="43">
        <v>33471531.159999996</v>
      </c>
      <c r="K148" s="43">
        <v>7377611.8300000001</v>
      </c>
      <c r="M148" s="6"/>
      <c r="N148" s="6"/>
      <c r="O148" s="6"/>
      <c r="P148" s="6"/>
      <c r="Q148" s="6"/>
      <c r="R148" s="6"/>
    </row>
    <row r="149" spans="1:18" s="2" customFormat="1" ht="48.75" customHeight="1">
      <c r="A149" s="70"/>
      <c r="B149" s="47" t="s">
        <v>86</v>
      </c>
      <c r="C149" s="20"/>
      <c r="D149" s="20">
        <v>324</v>
      </c>
      <c r="E149" s="20"/>
      <c r="F149" s="43"/>
      <c r="G149" s="43">
        <v>314455</v>
      </c>
      <c r="H149" s="43"/>
      <c r="I149" s="43"/>
      <c r="J149" s="43">
        <v>252902.8</v>
      </c>
      <c r="K149" s="43"/>
      <c r="M149" s="6"/>
      <c r="N149" s="6"/>
      <c r="O149" s="6"/>
      <c r="P149" s="6"/>
      <c r="Q149" s="6"/>
      <c r="R149" s="6"/>
    </row>
    <row r="150" spans="1:18" s="2" customFormat="1" ht="48.75" customHeight="1">
      <c r="A150" s="70"/>
      <c r="B150" s="47" t="s">
        <v>54</v>
      </c>
      <c r="C150" s="20"/>
      <c r="D150" s="20">
        <v>22441</v>
      </c>
      <c r="E150" s="20">
        <v>8698</v>
      </c>
      <c r="F150" s="43"/>
      <c r="G150" s="43">
        <v>21906705</v>
      </c>
      <c r="H150" s="43">
        <v>8622714</v>
      </c>
      <c r="I150" s="43"/>
      <c r="J150" s="43">
        <v>18285863.220000003</v>
      </c>
      <c r="K150" s="43">
        <v>8421119.6500000004</v>
      </c>
      <c r="M150" s="6"/>
      <c r="N150" s="6"/>
      <c r="O150" s="6"/>
      <c r="P150" s="6"/>
      <c r="Q150" s="6"/>
      <c r="R150" s="6"/>
    </row>
    <row r="151" spans="1:18" s="2" customFormat="1" ht="48.75" customHeight="1">
      <c r="A151" s="70"/>
      <c r="B151" s="47" t="s">
        <v>45</v>
      </c>
      <c r="C151" s="20">
        <v>960726</v>
      </c>
      <c r="D151" s="20">
        <v>136808</v>
      </c>
      <c r="E151" s="20">
        <v>34825</v>
      </c>
      <c r="F151" s="43">
        <v>870255980</v>
      </c>
      <c r="G151" s="43">
        <v>88809200</v>
      </c>
      <c r="H151" s="43">
        <v>22234587</v>
      </c>
      <c r="I151" s="43">
        <v>774585515.38000011</v>
      </c>
      <c r="J151" s="43">
        <v>70856328.179999977</v>
      </c>
      <c r="K151" s="43">
        <v>18036315.890000004</v>
      </c>
      <c r="M151" s="6"/>
      <c r="N151" s="6"/>
      <c r="O151" s="6"/>
      <c r="P151" s="6"/>
      <c r="Q151" s="6"/>
      <c r="R151" s="6"/>
    </row>
    <row r="152" spans="1:18" s="2" customFormat="1" ht="48.75" customHeight="1">
      <c r="A152" s="70"/>
      <c r="B152" s="47" t="s">
        <v>41</v>
      </c>
      <c r="C152" s="20">
        <v>3434</v>
      </c>
      <c r="D152" s="20">
        <v>4489</v>
      </c>
      <c r="E152" s="20">
        <v>1397</v>
      </c>
      <c r="F152" s="43"/>
      <c r="G152" s="43">
        <v>4526834</v>
      </c>
      <c r="H152" s="43">
        <v>797967</v>
      </c>
      <c r="I152" s="43"/>
      <c r="J152" s="43">
        <v>3685468.8099999996</v>
      </c>
      <c r="K152" s="43">
        <v>650377.91</v>
      </c>
      <c r="M152" s="6"/>
      <c r="N152" s="6"/>
      <c r="O152" s="6"/>
      <c r="P152" s="6"/>
      <c r="Q152" s="6"/>
      <c r="R152" s="6"/>
    </row>
    <row r="153" spans="1:18" s="2" customFormat="1" ht="48.75" customHeight="1">
      <c r="A153" s="70"/>
      <c r="B153" s="51" t="s">
        <v>52</v>
      </c>
      <c r="C153" s="49">
        <v>356760</v>
      </c>
      <c r="D153" s="49">
        <v>25577</v>
      </c>
      <c r="E153" s="49">
        <v>4909</v>
      </c>
      <c r="F153" s="55">
        <v>453465763</v>
      </c>
      <c r="G153" s="55">
        <v>24708107</v>
      </c>
      <c r="H153" s="55">
        <v>7758498</v>
      </c>
      <c r="I153" s="55">
        <v>445764793.84999996</v>
      </c>
      <c r="J153" s="55">
        <v>24113248.329999998</v>
      </c>
      <c r="K153" s="55">
        <v>5990043.089999998</v>
      </c>
      <c r="M153" s="6"/>
      <c r="N153" s="6"/>
      <c r="O153" s="6"/>
      <c r="P153" s="6"/>
      <c r="Q153" s="6"/>
      <c r="R153" s="6"/>
    </row>
    <row r="154" spans="1:18" s="2" customFormat="1" ht="48.75" customHeight="1">
      <c r="A154" s="70"/>
      <c r="B154" s="47" t="s">
        <v>56</v>
      </c>
      <c r="C154" s="20"/>
      <c r="D154" s="20">
        <v>861</v>
      </c>
      <c r="E154" s="20">
        <v>219</v>
      </c>
      <c r="F154" s="43"/>
      <c r="G154" s="43">
        <v>271146</v>
      </c>
      <c r="H154" s="43">
        <v>68854</v>
      </c>
      <c r="I154" s="43"/>
      <c r="J154" s="43">
        <v>88026.58</v>
      </c>
      <c r="K154" s="43">
        <v>22407.189999999995</v>
      </c>
      <c r="M154" s="6"/>
      <c r="N154" s="6"/>
      <c r="O154" s="6"/>
      <c r="P154" s="6"/>
      <c r="Q154" s="6"/>
      <c r="R154" s="6"/>
    </row>
    <row r="155" spans="1:18" s="2" customFormat="1" ht="48.75" customHeight="1">
      <c r="A155" s="70"/>
      <c r="B155" s="47" t="s">
        <v>40</v>
      </c>
      <c r="C155" s="20">
        <v>425805</v>
      </c>
      <c r="D155" s="20">
        <v>42302</v>
      </c>
      <c r="E155" s="20">
        <v>74618</v>
      </c>
      <c r="F155" s="43">
        <v>323090909</v>
      </c>
      <c r="G155" s="43">
        <v>26005895</v>
      </c>
      <c r="H155" s="43">
        <v>51925795</v>
      </c>
      <c r="I155" s="43">
        <v>317091955.49999988</v>
      </c>
      <c r="J155" s="43">
        <v>20510411.640000004</v>
      </c>
      <c r="K155" s="43">
        <v>47462125.270000018</v>
      </c>
      <c r="M155" s="6"/>
      <c r="N155" s="6"/>
      <c r="O155" s="6"/>
      <c r="P155" s="6"/>
      <c r="Q155" s="6"/>
      <c r="R155" s="6"/>
    </row>
    <row r="156" spans="1:18" s="2" customFormat="1" ht="48.75" customHeight="1">
      <c r="A156" s="70"/>
      <c r="B156" s="47" t="s">
        <v>42</v>
      </c>
      <c r="C156" s="20"/>
      <c r="D156" s="20">
        <v>344479</v>
      </c>
      <c r="E156" s="20">
        <v>87724</v>
      </c>
      <c r="F156" s="43"/>
      <c r="G156" s="43">
        <v>321779946</v>
      </c>
      <c r="H156" s="43">
        <v>81971164</v>
      </c>
      <c r="I156" s="43"/>
      <c r="J156" s="43">
        <v>279967062.80000001</v>
      </c>
      <c r="K156" s="43">
        <v>71257554.259999976</v>
      </c>
      <c r="M156" s="6"/>
      <c r="N156" s="6"/>
      <c r="O156" s="6"/>
      <c r="P156" s="6"/>
      <c r="Q156" s="6"/>
      <c r="R156" s="6"/>
    </row>
    <row r="157" spans="1:18" s="2" customFormat="1" ht="48.75" customHeight="1">
      <c r="A157" s="70"/>
      <c r="B157" s="47" t="s">
        <v>32</v>
      </c>
      <c r="C157" s="20">
        <v>101525</v>
      </c>
      <c r="D157" s="20">
        <v>8378</v>
      </c>
      <c r="E157" s="20">
        <v>16430</v>
      </c>
      <c r="F157" s="43">
        <v>57691569</v>
      </c>
      <c r="G157" s="43">
        <v>7383979</v>
      </c>
      <c r="H157" s="43">
        <v>8784634</v>
      </c>
      <c r="I157" s="43">
        <v>50411420.760000005</v>
      </c>
      <c r="J157" s="43">
        <v>5819204.3399999999</v>
      </c>
      <c r="K157" s="43">
        <v>6004774.8100000005</v>
      </c>
      <c r="M157" s="6"/>
      <c r="N157" s="6"/>
      <c r="O157" s="6"/>
      <c r="P157" s="6"/>
      <c r="Q157" s="6"/>
      <c r="R157" s="6"/>
    </row>
    <row r="158" spans="1:18" s="2" customFormat="1" ht="48.75" customHeight="1">
      <c r="A158" s="70"/>
      <c r="B158" s="47" t="s">
        <v>33</v>
      </c>
      <c r="C158" s="49">
        <v>344598</v>
      </c>
      <c r="D158" s="49">
        <v>17030</v>
      </c>
      <c r="E158" s="49">
        <v>60727</v>
      </c>
      <c r="F158" s="55">
        <v>305375645</v>
      </c>
      <c r="G158" s="55">
        <v>16001688</v>
      </c>
      <c r="H158" s="55">
        <v>53205694</v>
      </c>
      <c r="I158" s="55">
        <v>274070327.99000001</v>
      </c>
      <c r="J158" s="55">
        <v>12230841.41</v>
      </c>
      <c r="K158" s="55">
        <v>44869447.619999997</v>
      </c>
      <c r="M158" s="6"/>
      <c r="N158" s="6"/>
      <c r="O158" s="6"/>
      <c r="P158" s="6"/>
      <c r="Q158" s="6"/>
      <c r="R158" s="6"/>
    </row>
    <row r="159" spans="1:18" s="2" customFormat="1" ht="48.75" customHeight="1">
      <c r="A159" s="70"/>
      <c r="B159" s="47" t="s">
        <v>96</v>
      </c>
      <c r="C159" s="20"/>
      <c r="D159" s="20"/>
      <c r="E159" s="20"/>
      <c r="F159" s="43"/>
      <c r="G159" s="43">
        <v>2476741</v>
      </c>
      <c r="H159" s="43">
        <v>1663979</v>
      </c>
      <c r="I159" s="43"/>
      <c r="J159" s="43">
        <v>2277419.19</v>
      </c>
      <c r="K159" s="43">
        <v>1621521.58</v>
      </c>
      <c r="M159" s="6"/>
      <c r="N159" s="6"/>
      <c r="O159" s="6"/>
      <c r="P159" s="6"/>
      <c r="Q159" s="6"/>
      <c r="R159" s="6"/>
    </row>
    <row r="160" spans="1:18" s="2" customFormat="1" ht="48.75" customHeight="1">
      <c r="A160" s="70"/>
      <c r="B160" s="47" t="s">
        <v>34</v>
      </c>
      <c r="C160" s="49">
        <v>4256</v>
      </c>
      <c r="D160" s="49">
        <v>6283</v>
      </c>
      <c r="E160" s="49">
        <v>1197</v>
      </c>
      <c r="F160" s="55">
        <v>6439786</v>
      </c>
      <c r="G160" s="55">
        <v>2376828</v>
      </c>
      <c r="H160" s="55">
        <v>8850</v>
      </c>
      <c r="I160" s="55">
        <v>6439736</v>
      </c>
      <c r="J160" s="55">
        <v>2181181.2300000004</v>
      </c>
      <c r="K160" s="55">
        <v>8846.34</v>
      </c>
      <c r="M160" s="6"/>
      <c r="N160" s="6"/>
      <c r="O160" s="6"/>
      <c r="P160" s="6"/>
      <c r="Q160" s="6"/>
      <c r="R160" s="6"/>
    </row>
    <row r="161" spans="1:18" s="2" customFormat="1" ht="48.75" customHeight="1">
      <c r="A161" s="69"/>
      <c r="B161" s="47" t="s">
        <v>90</v>
      </c>
      <c r="C161" s="20"/>
      <c r="D161" s="20"/>
      <c r="E161" s="20"/>
      <c r="F161" s="43">
        <v>9547216586.0900002</v>
      </c>
      <c r="G161" s="43">
        <v>625607</v>
      </c>
      <c r="H161" s="43"/>
      <c r="I161" s="43">
        <v>9547216586.0900002</v>
      </c>
      <c r="J161" s="43">
        <v>596421.45000000007</v>
      </c>
      <c r="K161" s="43"/>
      <c r="M161" s="6"/>
      <c r="N161" s="6"/>
      <c r="O161" s="6"/>
      <c r="P161" s="6"/>
      <c r="Q161" s="6"/>
      <c r="R161" s="6"/>
    </row>
    <row r="162" spans="1:18" s="2" customFormat="1" ht="48.75" customHeight="1">
      <c r="A162" s="28" t="s">
        <v>3</v>
      </c>
      <c r="B162" s="47"/>
      <c r="C162" s="21">
        <f t="shared" ref="C162:K162" si="19">SUM(C109:C161)</f>
        <v>14648105</v>
      </c>
      <c r="D162" s="21">
        <f t="shared" si="19"/>
        <v>1699130</v>
      </c>
      <c r="E162" s="21">
        <f t="shared" si="19"/>
        <v>832869</v>
      </c>
      <c r="F162" s="56">
        <f t="shared" si="19"/>
        <v>26588642912.09</v>
      </c>
      <c r="G162" s="56">
        <f t="shared" si="19"/>
        <v>1599668255</v>
      </c>
      <c r="H162" s="56">
        <f t="shared" si="19"/>
        <v>940959704</v>
      </c>
      <c r="I162" s="56">
        <f t="shared" si="19"/>
        <v>25379748568.690002</v>
      </c>
      <c r="J162" s="56">
        <f t="shared" si="19"/>
        <v>1467060168.05</v>
      </c>
      <c r="K162" s="56">
        <f t="shared" si="19"/>
        <v>831146442.58999991</v>
      </c>
      <c r="M162" s="6"/>
      <c r="N162" s="6"/>
      <c r="O162" s="6"/>
      <c r="P162" s="6"/>
      <c r="Q162" s="6"/>
      <c r="R162" s="6"/>
    </row>
    <row r="163" spans="1:18" s="2" customFormat="1" ht="48.75" customHeight="1">
      <c r="A163" s="68">
        <v>37</v>
      </c>
      <c r="B163" s="47" t="s">
        <v>40</v>
      </c>
      <c r="C163" s="20">
        <v>18458</v>
      </c>
      <c r="D163" s="20">
        <v>217</v>
      </c>
      <c r="E163" s="20">
        <v>3955</v>
      </c>
      <c r="F163" s="43">
        <v>15780301</v>
      </c>
      <c r="G163" s="43">
        <v>217000</v>
      </c>
      <c r="H163" s="43">
        <v>3853396</v>
      </c>
      <c r="I163" s="43">
        <v>2351154.1800000002</v>
      </c>
      <c r="J163" s="43">
        <v>184603.40999999997</v>
      </c>
      <c r="K163" s="43">
        <v>535877.95000000007</v>
      </c>
      <c r="M163" s="6"/>
      <c r="N163" s="6"/>
      <c r="O163" s="6"/>
      <c r="P163" s="6"/>
      <c r="Q163" s="6"/>
      <c r="R163" s="6"/>
    </row>
    <row r="164" spans="1:18" s="2" customFormat="1" ht="48.75" customHeight="1">
      <c r="A164" s="70"/>
      <c r="B164" s="47" t="s">
        <v>56</v>
      </c>
      <c r="C164" s="20"/>
      <c r="D164" s="20"/>
      <c r="E164" s="20"/>
      <c r="F164" s="43">
        <v>766340</v>
      </c>
      <c r="G164" s="43"/>
      <c r="H164" s="43">
        <v>195070</v>
      </c>
      <c r="I164" s="43">
        <v>668093.89999999991</v>
      </c>
      <c r="J164" s="43"/>
      <c r="K164" s="43">
        <v>170062.55999999997</v>
      </c>
      <c r="M164" s="6"/>
      <c r="N164" s="6"/>
      <c r="O164" s="6"/>
      <c r="P164" s="6"/>
      <c r="Q164" s="6"/>
      <c r="R164" s="6"/>
    </row>
    <row r="165" spans="1:18" s="2" customFormat="1" ht="48.75" customHeight="1">
      <c r="A165" s="69"/>
      <c r="B165" s="47" t="s">
        <v>32</v>
      </c>
      <c r="C165" s="20">
        <v>350</v>
      </c>
      <c r="D165" s="20"/>
      <c r="E165" s="20"/>
      <c r="F165" s="43">
        <v>3006737</v>
      </c>
      <c r="G165" s="43"/>
      <c r="H165" s="43"/>
      <c r="I165" s="43">
        <v>1426756.2699999998</v>
      </c>
      <c r="J165" s="43"/>
      <c r="K165" s="43"/>
      <c r="M165" s="6"/>
      <c r="N165" s="6"/>
      <c r="O165" s="6"/>
      <c r="P165" s="6"/>
      <c r="Q165" s="6"/>
      <c r="R165" s="6"/>
    </row>
    <row r="166" spans="1:18" s="2" customFormat="1" ht="48.75" customHeight="1">
      <c r="A166" s="63">
        <v>37</v>
      </c>
      <c r="B166" s="51" t="s">
        <v>33</v>
      </c>
      <c r="C166" s="49">
        <v>49308</v>
      </c>
      <c r="D166" s="49">
        <v>7468</v>
      </c>
      <c r="E166" s="49">
        <v>9956</v>
      </c>
      <c r="F166" s="55">
        <v>62952291</v>
      </c>
      <c r="G166" s="55">
        <v>7468000</v>
      </c>
      <c r="H166" s="55">
        <v>11954501</v>
      </c>
      <c r="I166" s="55">
        <v>60371070.93</v>
      </c>
      <c r="J166" s="55">
        <v>1932350.2899999998</v>
      </c>
      <c r="K166" s="55">
        <v>10694006.449999999</v>
      </c>
      <c r="M166" s="6"/>
      <c r="N166" s="6"/>
      <c r="O166" s="6"/>
      <c r="P166" s="6"/>
      <c r="Q166" s="6"/>
      <c r="R166" s="6"/>
    </row>
    <row r="167" spans="1:18" s="2" customFormat="1" ht="48.75" customHeight="1">
      <c r="A167" s="11" t="s">
        <v>3</v>
      </c>
      <c r="B167" s="12"/>
      <c r="C167" s="21">
        <f t="shared" ref="C167:K167" si="20">SUM(C163:C166)</f>
        <v>68116</v>
      </c>
      <c r="D167" s="21">
        <f t="shared" si="20"/>
        <v>7685</v>
      </c>
      <c r="E167" s="21">
        <f t="shared" si="20"/>
        <v>13911</v>
      </c>
      <c r="F167" s="44">
        <f t="shared" si="20"/>
        <v>82505669</v>
      </c>
      <c r="G167" s="44">
        <f t="shared" si="20"/>
        <v>7685000</v>
      </c>
      <c r="H167" s="44">
        <f t="shared" si="20"/>
        <v>16002967</v>
      </c>
      <c r="I167" s="44">
        <f t="shared" si="20"/>
        <v>64817075.280000001</v>
      </c>
      <c r="J167" s="44">
        <f t="shared" si="20"/>
        <v>2116953.6999999997</v>
      </c>
      <c r="K167" s="44">
        <f t="shared" si="20"/>
        <v>11399946.959999999</v>
      </c>
      <c r="M167" s="6"/>
      <c r="N167" s="6"/>
      <c r="O167" s="6"/>
      <c r="P167" s="6"/>
      <c r="Q167" s="6"/>
      <c r="R167" s="6"/>
    </row>
    <row r="168" spans="1:18" s="2" customFormat="1" ht="48.75" customHeight="1">
      <c r="A168" s="68">
        <v>39</v>
      </c>
      <c r="B168" s="47" t="s">
        <v>53</v>
      </c>
      <c r="C168" s="20">
        <v>2391404</v>
      </c>
      <c r="D168" s="20">
        <v>8177</v>
      </c>
      <c r="E168" s="20">
        <v>318153</v>
      </c>
      <c r="F168" s="43">
        <v>4224123537</v>
      </c>
      <c r="G168" s="43">
        <v>8177000</v>
      </c>
      <c r="H168" s="43">
        <v>661729273</v>
      </c>
      <c r="I168" s="43">
        <v>4224123371.98</v>
      </c>
      <c r="J168" s="43">
        <v>4479164.4800000004</v>
      </c>
      <c r="K168" s="43">
        <v>661698683.80999994</v>
      </c>
      <c r="M168" s="6"/>
      <c r="N168" s="6"/>
      <c r="O168" s="6"/>
      <c r="P168" s="6"/>
      <c r="Q168" s="6"/>
      <c r="R168" s="6"/>
    </row>
    <row r="169" spans="1:18" s="2" customFormat="1" ht="48.75" customHeight="1">
      <c r="A169" s="70"/>
      <c r="B169" s="47" t="s">
        <v>84</v>
      </c>
      <c r="C169" s="20">
        <v>11323</v>
      </c>
      <c r="D169" s="20"/>
      <c r="E169" s="20">
        <v>1554</v>
      </c>
      <c r="F169" s="43">
        <v>45157067</v>
      </c>
      <c r="G169" s="43"/>
      <c r="H169" s="43">
        <v>6266157</v>
      </c>
      <c r="I169" s="43">
        <v>45157062.93</v>
      </c>
      <c r="J169" s="43"/>
      <c r="K169" s="43">
        <v>6266154.9100000001</v>
      </c>
      <c r="M169" s="6"/>
      <c r="N169" s="6"/>
      <c r="O169" s="6"/>
      <c r="P169" s="6"/>
      <c r="Q169" s="6"/>
      <c r="R169" s="6"/>
    </row>
    <row r="170" spans="1:18" s="2" customFormat="1" ht="48.75" customHeight="1">
      <c r="A170" s="70"/>
      <c r="B170" s="47" t="s">
        <v>87</v>
      </c>
      <c r="C170" s="20">
        <v>609387</v>
      </c>
      <c r="D170" s="20"/>
      <c r="E170" s="20">
        <v>216994</v>
      </c>
      <c r="F170" s="43">
        <v>954251736</v>
      </c>
      <c r="G170" s="43"/>
      <c r="H170" s="43">
        <v>207703084</v>
      </c>
      <c r="I170" s="43">
        <v>928182386.06000006</v>
      </c>
      <c r="J170" s="43"/>
      <c r="K170" s="43">
        <v>195914492.94</v>
      </c>
      <c r="M170" s="6"/>
      <c r="N170" s="6"/>
      <c r="O170" s="6"/>
      <c r="P170" s="6"/>
      <c r="Q170" s="6"/>
      <c r="R170" s="6"/>
    </row>
    <row r="171" spans="1:18" s="2" customFormat="1" ht="48.75" customHeight="1">
      <c r="A171" s="70"/>
      <c r="B171" s="47" t="s">
        <v>86</v>
      </c>
      <c r="C171" s="20">
        <v>661107</v>
      </c>
      <c r="D171" s="20">
        <v>4364</v>
      </c>
      <c r="E171" s="20">
        <v>115427</v>
      </c>
      <c r="F171" s="43">
        <v>438128709</v>
      </c>
      <c r="G171" s="43">
        <v>4294223</v>
      </c>
      <c r="H171" s="43">
        <v>110970113</v>
      </c>
      <c r="I171" s="43">
        <v>438117700.86999995</v>
      </c>
      <c r="J171" s="43">
        <v>1187390.6200000001</v>
      </c>
      <c r="K171" s="43">
        <v>108148187.78000002</v>
      </c>
      <c r="M171" s="6"/>
      <c r="N171" s="6"/>
      <c r="O171" s="6"/>
      <c r="P171" s="6"/>
      <c r="Q171" s="6"/>
      <c r="R171" s="6"/>
    </row>
    <row r="172" spans="1:18" s="2" customFormat="1" ht="48.75" customHeight="1">
      <c r="A172" s="70"/>
      <c r="B172" s="47" t="s">
        <v>41</v>
      </c>
      <c r="C172" s="20">
        <v>3553380</v>
      </c>
      <c r="D172" s="20">
        <v>65772</v>
      </c>
      <c r="E172" s="20">
        <v>184395</v>
      </c>
      <c r="F172" s="43">
        <v>1862533666</v>
      </c>
      <c r="G172" s="43">
        <v>68184116</v>
      </c>
      <c r="H172" s="43">
        <v>36339992</v>
      </c>
      <c r="I172" s="43">
        <v>1425479849.27</v>
      </c>
      <c r="J172" s="43">
        <v>54735172.399999984</v>
      </c>
      <c r="K172" s="43">
        <v>34183330.810000002</v>
      </c>
      <c r="M172" s="6"/>
      <c r="N172" s="6"/>
      <c r="O172" s="6"/>
      <c r="P172" s="6"/>
      <c r="Q172" s="6"/>
      <c r="R172" s="6"/>
    </row>
    <row r="173" spans="1:18" s="2" customFormat="1" ht="48.75" customHeight="1">
      <c r="A173" s="70"/>
      <c r="B173" s="47" t="s">
        <v>52</v>
      </c>
      <c r="C173" s="20">
        <v>132476</v>
      </c>
      <c r="D173" s="20">
        <v>4005</v>
      </c>
      <c r="E173" s="20">
        <v>24129</v>
      </c>
      <c r="F173" s="43"/>
      <c r="G173" s="43">
        <v>4091588</v>
      </c>
      <c r="H173" s="43">
        <v>524137</v>
      </c>
      <c r="I173" s="43"/>
      <c r="J173" s="43">
        <v>2427045.38</v>
      </c>
      <c r="K173" s="43">
        <v>502729.68000000005</v>
      </c>
      <c r="M173" s="6"/>
      <c r="N173" s="6"/>
      <c r="O173" s="6"/>
      <c r="P173" s="6"/>
      <c r="Q173" s="6"/>
      <c r="R173" s="6"/>
    </row>
    <row r="174" spans="1:18" s="2" customFormat="1" ht="48.75" customHeight="1">
      <c r="A174" s="69"/>
      <c r="B174" s="47" t="s">
        <v>42</v>
      </c>
      <c r="C174" s="20"/>
      <c r="D174" s="20">
        <v>5601</v>
      </c>
      <c r="E174" s="20">
        <v>1428</v>
      </c>
      <c r="F174" s="43"/>
      <c r="G174" s="43">
        <v>6061138</v>
      </c>
      <c r="H174" s="43">
        <v>1538491</v>
      </c>
      <c r="I174" s="43"/>
      <c r="J174" s="43">
        <v>4215120.1400000006</v>
      </c>
      <c r="K174" s="43">
        <v>1072949.3799999999</v>
      </c>
      <c r="M174" s="6"/>
      <c r="N174" s="6"/>
      <c r="O174" s="6"/>
      <c r="P174" s="6"/>
      <c r="Q174" s="6"/>
      <c r="R174" s="6"/>
    </row>
    <row r="175" spans="1:18" s="2" customFormat="1" ht="48.75" customHeight="1">
      <c r="A175" s="11" t="s">
        <v>3</v>
      </c>
      <c r="B175" s="12"/>
      <c r="C175" s="21">
        <f>SUM(C168:C174)</f>
        <v>7359077</v>
      </c>
      <c r="D175" s="21">
        <f t="shared" ref="D175:K175" si="21">SUM(D168:D174)</f>
        <v>87919</v>
      </c>
      <c r="E175" s="21">
        <f t="shared" si="21"/>
        <v>862080</v>
      </c>
      <c r="F175" s="44">
        <f t="shared" si="21"/>
        <v>7524194715</v>
      </c>
      <c r="G175" s="44">
        <f t="shared" si="21"/>
        <v>90808065</v>
      </c>
      <c r="H175" s="44">
        <f t="shared" si="21"/>
        <v>1025071247</v>
      </c>
      <c r="I175" s="44">
        <f t="shared" si="21"/>
        <v>7061060371.1100006</v>
      </c>
      <c r="J175" s="44">
        <f t="shared" si="21"/>
        <v>67043893.019999988</v>
      </c>
      <c r="K175" s="44">
        <f t="shared" si="21"/>
        <v>1007786529.3099997</v>
      </c>
      <c r="M175" s="6"/>
      <c r="N175" s="6"/>
      <c r="O175" s="6"/>
      <c r="P175" s="6"/>
      <c r="Q175" s="6"/>
      <c r="R175" s="6"/>
    </row>
    <row r="176" spans="1:18" s="2" customFormat="1" ht="48.75" customHeight="1">
      <c r="A176" s="68">
        <v>41</v>
      </c>
      <c r="B176" s="47" t="s">
        <v>57</v>
      </c>
      <c r="C176" s="20"/>
      <c r="D176" s="20"/>
      <c r="E176" s="20"/>
      <c r="F176" s="43">
        <v>741690.27000000014</v>
      </c>
      <c r="G176" s="43"/>
      <c r="H176" s="43">
        <v>346127.26999999996</v>
      </c>
      <c r="I176" s="43">
        <v>607664.54999999993</v>
      </c>
      <c r="J176" s="43"/>
      <c r="K176" s="43">
        <v>86809.159999999989</v>
      </c>
      <c r="M176" s="6"/>
      <c r="N176" s="6"/>
      <c r="O176" s="6"/>
      <c r="P176" s="6"/>
      <c r="Q176" s="6"/>
      <c r="R176" s="6"/>
    </row>
    <row r="177" spans="1:18" s="2" customFormat="1" ht="48.75" customHeight="1">
      <c r="A177" s="70"/>
      <c r="B177" s="47" t="s">
        <v>48</v>
      </c>
      <c r="C177" s="49"/>
      <c r="D177" s="49"/>
      <c r="E177" s="49"/>
      <c r="F177" s="55">
        <v>271002.53999999998</v>
      </c>
      <c r="G177" s="55"/>
      <c r="H177" s="55">
        <v>15941.46</v>
      </c>
      <c r="I177" s="55">
        <v>233461.85</v>
      </c>
      <c r="J177" s="55"/>
      <c r="K177" s="55">
        <v>13733.170000000002</v>
      </c>
      <c r="M177" s="6"/>
      <c r="N177" s="6"/>
      <c r="O177" s="6"/>
      <c r="P177" s="6"/>
      <c r="Q177" s="6"/>
      <c r="R177" s="6"/>
    </row>
    <row r="178" spans="1:18" s="2" customFormat="1" ht="48.75" customHeight="1">
      <c r="A178" s="70"/>
      <c r="B178" s="47" t="s">
        <v>49</v>
      </c>
      <c r="C178" s="49"/>
      <c r="D178" s="49"/>
      <c r="E178" s="49"/>
      <c r="F178" s="55">
        <v>535053.75</v>
      </c>
      <c r="G178" s="55"/>
      <c r="H178" s="55">
        <v>94421.25</v>
      </c>
      <c r="I178" s="55">
        <v>535053.75</v>
      </c>
      <c r="J178" s="55"/>
      <c r="K178" s="55">
        <v>94421.250000000015</v>
      </c>
      <c r="M178" s="6"/>
      <c r="N178" s="6"/>
      <c r="O178" s="6"/>
      <c r="P178" s="6"/>
      <c r="Q178" s="6"/>
      <c r="R178" s="6"/>
    </row>
    <row r="179" spans="1:18" s="2" customFormat="1" ht="48.75" customHeight="1">
      <c r="A179" s="70"/>
      <c r="B179" s="47" t="s">
        <v>65</v>
      </c>
      <c r="C179" s="49">
        <v>777</v>
      </c>
      <c r="D179" s="49"/>
      <c r="E179" s="49">
        <v>136</v>
      </c>
      <c r="F179" s="55">
        <v>790720.34</v>
      </c>
      <c r="G179" s="55"/>
      <c r="H179" s="55">
        <v>169228.11</v>
      </c>
      <c r="I179" s="55">
        <v>788405.07</v>
      </c>
      <c r="J179" s="55"/>
      <c r="K179" s="55">
        <v>46376.599999999991</v>
      </c>
      <c r="M179" s="6"/>
      <c r="N179" s="6"/>
      <c r="O179" s="6"/>
      <c r="P179" s="6"/>
      <c r="Q179" s="6"/>
      <c r="R179" s="6"/>
    </row>
    <row r="180" spans="1:18" s="2" customFormat="1" ht="48.75" customHeight="1">
      <c r="A180" s="70"/>
      <c r="B180" s="47" t="s">
        <v>54</v>
      </c>
      <c r="C180" s="20"/>
      <c r="D180" s="20">
        <v>244</v>
      </c>
      <c r="E180" s="20">
        <v>1187</v>
      </c>
      <c r="F180" s="43"/>
      <c r="G180" s="43">
        <v>206901</v>
      </c>
      <c r="H180" s="43">
        <v>1178476</v>
      </c>
      <c r="I180" s="43"/>
      <c r="J180" s="43">
        <v>200126.83000000005</v>
      </c>
      <c r="K180" s="43">
        <v>251482.89</v>
      </c>
      <c r="M180" s="6"/>
      <c r="N180" s="6"/>
      <c r="O180" s="6"/>
      <c r="P180" s="6"/>
      <c r="Q180" s="6"/>
      <c r="R180" s="6"/>
    </row>
    <row r="181" spans="1:18" s="2" customFormat="1" ht="48.75" customHeight="1">
      <c r="A181" s="70"/>
      <c r="B181" s="47" t="s">
        <v>41</v>
      </c>
      <c r="C181" s="49">
        <v>21545</v>
      </c>
      <c r="D181" s="49"/>
      <c r="E181" s="49">
        <v>13687</v>
      </c>
      <c r="F181" s="55">
        <v>5797373.9500000002</v>
      </c>
      <c r="G181" s="55"/>
      <c r="H181" s="55">
        <v>10771831.18</v>
      </c>
      <c r="I181" s="55">
        <v>316254.63</v>
      </c>
      <c r="J181" s="55"/>
      <c r="K181" s="55">
        <v>79226.570000000007</v>
      </c>
      <c r="M181" s="6"/>
      <c r="N181" s="6"/>
      <c r="O181" s="6"/>
      <c r="P181" s="6"/>
      <c r="Q181" s="6"/>
      <c r="R181" s="6"/>
    </row>
    <row r="182" spans="1:18" s="2" customFormat="1" ht="48.75" customHeight="1">
      <c r="A182" s="70"/>
      <c r="B182" s="47" t="s">
        <v>40</v>
      </c>
      <c r="C182" s="49"/>
      <c r="D182" s="49"/>
      <c r="E182" s="49"/>
      <c r="F182" s="55">
        <v>815736.71</v>
      </c>
      <c r="G182" s="55"/>
      <c r="H182" s="55">
        <v>172795.72999999998</v>
      </c>
      <c r="I182" s="55">
        <v>814249.00000000012</v>
      </c>
      <c r="J182" s="55"/>
      <c r="K182" s="55">
        <v>172480.29999999996</v>
      </c>
      <c r="M182" s="6"/>
      <c r="N182" s="6"/>
      <c r="O182" s="6"/>
      <c r="P182" s="6"/>
      <c r="Q182" s="6"/>
      <c r="R182" s="6"/>
    </row>
    <row r="183" spans="1:18" s="2" customFormat="1" ht="48.75" customHeight="1">
      <c r="A183" s="70"/>
      <c r="B183" s="47" t="s">
        <v>52</v>
      </c>
      <c r="C183" s="20"/>
      <c r="D183" s="20"/>
      <c r="E183" s="20">
        <v>1647</v>
      </c>
      <c r="F183" s="43"/>
      <c r="G183" s="43"/>
      <c r="H183" s="43">
        <v>366000</v>
      </c>
      <c r="I183" s="43"/>
      <c r="J183" s="43"/>
      <c r="K183" s="43">
        <v>125874.97</v>
      </c>
      <c r="M183" s="6"/>
      <c r="N183" s="6"/>
      <c r="O183" s="6"/>
      <c r="P183" s="6"/>
      <c r="Q183" s="6"/>
      <c r="R183" s="6"/>
    </row>
    <row r="184" spans="1:18" s="2" customFormat="1" ht="48.75" customHeight="1">
      <c r="A184" s="70"/>
      <c r="B184" s="47" t="s">
        <v>56</v>
      </c>
      <c r="C184" s="20"/>
      <c r="D184" s="20"/>
      <c r="E184" s="20"/>
      <c r="F184" s="43">
        <v>113478</v>
      </c>
      <c r="G184" s="43"/>
      <c r="H184" s="43">
        <v>28887</v>
      </c>
      <c r="I184" s="43">
        <v>110572.64</v>
      </c>
      <c r="J184" s="43"/>
      <c r="K184" s="43">
        <v>28146.130000000005</v>
      </c>
      <c r="M184" s="6"/>
      <c r="N184" s="6"/>
      <c r="O184" s="6"/>
      <c r="P184" s="6"/>
      <c r="Q184" s="6"/>
      <c r="R184" s="6"/>
    </row>
    <row r="185" spans="1:18" s="2" customFormat="1" ht="48.75" customHeight="1">
      <c r="A185" s="69"/>
      <c r="B185" s="47" t="s">
        <v>42</v>
      </c>
      <c r="C185" s="20"/>
      <c r="D185" s="20">
        <v>11048</v>
      </c>
      <c r="E185" s="20">
        <v>2812</v>
      </c>
      <c r="F185" s="43"/>
      <c r="G185" s="43">
        <v>11863661.229999999</v>
      </c>
      <c r="H185" s="43">
        <v>3019927.09</v>
      </c>
      <c r="I185" s="43"/>
      <c r="J185" s="43">
        <v>11812036.630000001</v>
      </c>
      <c r="K185" s="43">
        <v>3006728.04</v>
      </c>
      <c r="M185" s="6"/>
      <c r="N185" s="6"/>
      <c r="O185" s="6"/>
      <c r="P185" s="6"/>
      <c r="Q185" s="6"/>
      <c r="R185" s="6"/>
    </row>
    <row r="186" spans="1:18" s="2" customFormat="1" ht="48.75" customHeight="1">
      <c r="A186" s="63">
        <v>41</v>
      </c>
      <c r="B186" s="51" t="s">
        <v>32</v>
      </c>
      <c r="C186" s="49"/>
      <c r="D186" s="49"/>
      <c r="E186" s="49">
        <v>105</v>
      </c>
      <c r="F186" s="55"/>
      <c r="G186" s="55"/>
      <c r="H186" s="55">
        <v>105000</v>
      </c>
      <c r="I186" s="55"/>
      <c r="J186" s="55"/>
      <c r="K186" s="55">
        <v>84752.94</v>
      </c>
      <c r="M186" s="6"/>
      <c r="N186" s="6"/>
      <c r="O186" s="6"/>
      <c r="P186" s="6"/>
      <c r="Q186" s="6"/>
      <c r="R186" s="6"/>
    </row>
    <row r="187" spans="1:18" s="2" customFormat="1" ht="48.75" customHeight="1">
      <c r="A187" s="28" t="s">
        <v>3</v>
      </c>
      <c r="B187" s="12"/>
      <c r="C187" s="21">
        <f t="shared" ref="C187:K187" si="22">SUM(C176:C186)</f>
        <v>22322</v>
      </c>
      <c r="D187" s="21">
        <f t="shared" si="22"/>
        <v>11292</v>
      </c>
      <c r="E187" s="21">
        <f t="shared" si="22"/>
        <v>19574</v>
      </c>
      <c r="F187" s="44">
        <f t="shared" si="22"/>
        <v>9065055.5599999987</v>
      </c>
      <c r="G187" s="44">
        <f t="shared" si="22"/>
        <v>12070562.229999999</v>
      </c>
      <c r="H187" s="44">
        <f t="shared" si="22"/>
        <v>16268635.09</v>
      </c>
      <c r="I187" s="44">
        <f t="shared" si="22"/>
        <v>3405661.4899999998</v>
      </c>
      <c r="J187" s="44">
        <f t="shared" si="22"/>
        <v>12012163.460000001</v>
      </c>
      <c r="K187" s="44">
        <f t="shared" si="22"/>
        <v>3990032.02</v>
      </c>
      <c r="M187" s="6"/>
      <c r="N187" s="6"/>
      <c r="O187" s="6"/>
      <c r="P187" s="6"/>
      <c r="Q187" s="6"/>
      <c r="R187" s="6"/>
    </row>
    <row r="188" spans="1:18" s="2" customFormat="1" ht="48.75" customHeight="1">
      <c r="A188" s="68">
        <v>42</v>
      </c>
      <c r="B188" s="47" t="s">
        <v>54</v>
      </c>
      <c r="C188" s="20"/>
      <c r="D188" s="20">
        <v>16997</v>
      </c>
      <c r="E188" s="20">
        <v>4243</v>
      </c>
      <c r="F188" s="43"/>
      <c r="G188" s="43">
        <v>6468237</v>
      </c>
      <c r="H188" s="43">
        <v>1580202</v>
      </c>
      <c r="I188" s="43"/>
      <c r="J188" s="43">
        <v>5751419.1899999995</v>
      </c>
      <c r="K188" s="43">
        <v>1437854.9700000002</v>
      </c>
      <c r="M188" s="6"/>
      <c r="N188" s="6"/>
      <c r="O188" s="6"/>
      <c r="P188" s="6"/>
      <c r="Q188" s="6"/>
      <c r="R188" s="6"/>
    </row>
    <row r="189" spans="1:18" s="2" customFormat="1" ht="48.75" customHeight="1">
      <c r="A189" s="70"/>
      <c r="B189" s="47" t="s">
        <v>51</v>
      </c>
      <c r="C189" s="20"/>
      <c r="D189" s="20"/>
      <c r="E189" s="20"/>
      <c r="F189" s="43">
        <v>240500</v>
      </c>
      <c r="G189" s="43"/>
      <c r="H189" s="43"/>
      <c r="I189" s="43">
        <v>240024.08</v>
      </c>
      <c r="J189" s="43"/>
      <c r="K189" s="43"/>
      <c r="M189" s="6"/>
      <c r="N189" s="6"/>
      <c r="O189" s="6"/>
      <c r="P189" s="6"/>
      <c r="Q189" s="6"/>
      <c r="R189" s="6"/>
    </row>
    <row r="190" spans="1:18" s="5" customFormat="1" ht="48.75" customHeight="1">
      <c r="A190" s="70"/>
      <c r="B190" s="47" t="s">
        <v>41</v>
      </c>
      <c r="C190" s="20">
        <v>42838</v>
      </c>
      <c r="D190" s="20"/>
      <c r="E190" s="20">
        <v>6987</v>
      </c>
      <c r="F190" s="43">
        <v>39472678</v>
      </c>
      <c r="G190" s="43"/>
      <c r="H190" s="43">
        <v>248033</v>
      </c>
      <c r="I190" s="43">
        <v>533229.56000000006</v>
      </c>
      <c r="J190" s="43"/>
      <c r="K190" s="43">
        <v>149090.99</v>
      </c>
      <c r="M190" s="6"/>
      <c r="N190" s="6"/>
      <c r="O190" s="6"/>
      <c r="P190" s="6"/>
      <c r="Q190" s="6"/>
      <c r="R190" s="6"/>
    </row>
    <row r="191" spans="1:18" s="5" customFormat="1" ht="48.75" customHeight="1">
      <c r="A191" s="70"/>
      <c r="B191" s="47" t="s">
        <v>32</v>
      </c>
      <c r="C191" s="20">
        <v>492</v>
      </c>
      <c r="D191" s="20"/>
      <c r="E191" s="20"/>
      <c r="F191" s="43">
        <v>988485</v>
      </c>
      <c r="G191" s="43"/>
      <c r="H191" s="43"/>
      <c r="I191" s="43">
        <v>821170.19000000006</v>
      </c>
      <c r="J191" s="43"/>
      <c r="K191" s="43"/>
      <c r="M191" s="6"/>
      <c r="N191" s="6"/>
      <c r="O191" s="6"/>
      <c r="P191" s="6"/>
      <c r="Q191" s="6"/>
      <c r="R191" s="6"/>
    </row>
    <row r="192" spans="1:18" s="5" customFormat="1" ht="48.75" customHeight="1">
      <c r="A192" s="70"/>
      <c r="B192" s="47" t="s">
        <v>33</v>
      </c>
      <c r="C192" s="20">
        <v>15068</v>
      </c>
      <c r="D192" s="20">
        <v>1474</v>
      </c>
      <c r="E192" s="20">
        <v>3046</v>
      </c>
      <c r="F192" s="43">
        <v>18423608</v>
      </c>
      <c r="G192" s="43">
        <v>1579804</v>
      </c>
      <c r="H192" s="43">
        <v>3324162</v>
      </c>
      <c r="I192" s="43">
        <v>15013609.989999998</v>
      </c>
      <c r="J192" s="43">
        <v>1505226.0300000003</v>
      </c>
      <c r="K192" s="43">
        <v>3084126.3099999996</v>
      </c>
      <c r="M192" s="6"/>
      <c r="N192" s="6"/>
      <c r="O192" s="6"/>
      <c r="P192" s="6"/>
      <c r="Q192" s="6"/>
      <c r="R192" s="6"/>
    </row>
    <row r="193" spans="1:18" s="2" customFormat="1" ht="48.75" customHeight="1">
      <c r="A193" s="11" t="s">
        <v>3</v>
      </c>
      <c r="B193" s="12"/>
      <c r="C193" s="21">
        <f t="shared" ref="C193:K193" si="23">SUM(C188:C192)</f>
        <v>58398</v>
      </c>
      <c r="D193" s="21">
        <f t="shared" si="23"/>
        <v>18471</v>
      </c>
      <c r="E193" s="21">
        <f t="shared" si="23"/>
        <v>14276</v>
      </c>
      <c r="F193" s="44">
        <f t="shared" si="23"/>
        <v>59125271</v>
      </c>
      <c r="G193" s="44">
        <f t="shared" si="23"/>
        <v>8048041</v>
      </c>
      <c r="H193" s="44">
        <f t="shared" si="23"/>
        <v>5152397</v>
      </c>
      <c r="I193" s="44">
        <f t="shared" si="23"/>
        <v>16608033.819999998</v>
      </c>
      <c r="J193" s="44">
        <f t="shared" si="23"/>
        <v>7256645.2199999997</v>
      </c>
      <c r="K193" s="44">
        <f t="shared" si="23"/>
        <v>4671072.2699999996</v>
      </c>
      <c r="M193" s="6"/>
      <c r="N193" s="6"/>
      <c r="O193" s="6"/>
      <c r="P193" s="6"/>
      <c r="Q193" s="6"/>
      <c r="R193" s="6"/>
    </row>
    <row r="194" spans="1:18" s="2" customFormat="1" ht="48.75" customHeight="1">
      <c r="A194" s="68">
        <v>44</v>
      </c>
      <c r="B194" s="47" t="s">
        <v>85</v>
      </c>
      <c r="C194" s="20">
        <v>16028</v>
      </c>
      <c r="D194" s="20"/>
      <c r="E194" s="20">
        <v>2989</v>
      </c>
      <c r="F194" s="43">
        <v>21888037</v>
      </c>
      <c r="G194" s="43"/>
      <c r="H194" s="43">
        <v>4082583</v>
      </c>
      <c r="I194" s="43">
        <v>21803804.170000002</v>
      </c>
      <c r="J194" s="43"/>
      <c r="K194" s="43">
        <v>4066870.06</v>
      </c>
      <c r="M194" s="6"/>
      <c r="N194" s="6"/>
      <c r="O194" s="6"/>
      <c r="P194" s="6"/>
      <c r="Q194" s="6"/>
      <c r="R194" s="6"/>
    </row>
    <row r="195" spans="1:18" s="5" customFormat="1" ht="48.75" customHeight="1">
      <c r="A195" s="70"/>
      <c r="B195" s="47" t="s">
        <v>40</v>
      </c>
      <c r="C195" s="49">
        <v>104630</v>
      </c>
      <c r="D195" s="49"/>
      <c r="E195" s="49">
        <v>22165</v>
      </c>
      <c r="F195" s="55">
        <v>5031685</v>
      </c>
      <c r="G195" s="55"/>
      <c r="H195" s="55">
        <v>14994004</v>
      </c>
      <c r="I195" s="55">
        <v>2044232.4500000002</v>
      </c>
      <c r="J195" s="55"/>
      <c r="K195" s="55">
        <v>432927.89000000007</v>
      </c>
      <c r="M195" s="6"/>
      <c r="N195" s="6"/>
      <c r="O195" s="6"/>
      <c r="P195" s="6"/>
      <c r="Q195" s="6"/>
      <c r="R195" s="6"/>
    </row>
    <row r="196" spans="1:18" s="5" customFormat="1" ht="48.75" customHeight="1">
      <c r="A196" s="70"/>
      <c r="B196" s="47" t="s">
        <v>43</v>
      </c>
      <c r="C196" s="20">
        <v>55370</v>
      </c>
      <c r="D196" s="20">
        <v>11511</v>
      </c>
      <c r="E196" s="20">
        <v>7432</v>
      </c>
      <c r="F196" s="43">
        <v>275771449.25999999</v>
      </c>
      <c r="G196" s="43">
        <v>11701335.27</v>
      </c>
      <c r="H196" s="43">
        <v>31942420.029999997</v>
      </c>
      <c r="I196" s="43">
        <v>273278875.01999998</v>
      </c>
      <c r="J196" s="43">
        <v>10339104.220000001</v>
      </c>
      <c r="K196" s="43">
        <v>31513091.699999999</v>
      </c>
      <c r="M196" s="6"/>
      <c r="N196" s="6"/>
      <c r="O196" s="6"/>
      <c r="P196" s="6"/>
      <c r="Q196" s="6"/>
      <c r="R196" s="6"/>
    </row>
    <row r="197" spans="1:18" s="5" customFormat="1" ht="48.75" customHeight="1">
      <c r="A197" s="11" t="s">
        <v>3</v>
      </c>
      <c r="B197" s="12"/>
      <c r="C197" s="21">
        <f t="shared" ref="C197:K197" si="24">SUM(C194:C196)</f>
        <v>176028</v>
      </c>
      <c r="D197" s="21">
        <f t="shared" si="24"/>
        <v>11511</v>
      </c>
      <c r="E197" s="21">
        <f t="shared" si="24"/>
        <v>32586</v>
      </c>
      <c r="F197" s="44">
        <f t="shared" si="24"/>
        <v>302691171.25999999</v>
      </c>
      <c r="G197" s="44">
        <f t="shared" si="24"/>
        <v>11701335.27</v>
      </c>
      <c r="H197" s="44">
        <f t="shared" si="24"/>
        <v>51019007.030000001</v>
      </c>
      <c r="I197" s="44">
        <f t="shared" si="24"/>
        <v>297126911.63999999</v>
      </c>
      <c r="J197" s="44">
        <f t="shared" si="24"/>
        <v>10339104.220000001</v>
      </c>
      <c r="K197" s="44">
        <f t="shared" si="24"/>
        <v>36012889.649999999</v>
      </c>
      <c r="M197" s="6"/>
      <c r="N197" s="6"/>
      <c r="O197" s="6"/>
      <c r="P197" s="6"/>
      <c r="Q197" s="6"/>
      <c r="R197" s="6"/>
    </row>
    <row r="198" spans="1:18" s="2" customFormat="1" ht="48.75" customHeight="1">
      <c r="A198" s="68">
        <v>46</v>
      </c>
      <c r="B198" s="47" t="s">
        <v>53</v>
      </c>
      <c r="C198" s="20">
        <v>182249</v>
      </c>
      <c r="D198" s="20"/>
      <c r="E198" s="20">
        <v>2905</v>
      </c>
      <c r="F198" s="43">
        <v>320258412</v>
      </c>
      <c r="G198" s="43"/>
      <c r="H198" s="43">
        <v>15263384.99</v>
      </c>
      <c r="I198" s="43">
        <v>312059236.94</v>
      </c>
      <c r="J198" s="43"/>
      <c r="K198" s="43">
        <v>15263383.32</v>
      </c>
      <c r="M198" s="6"/>
      <c r="N198" s="6"/>
      <c r="O198" s="6"/>
      <c r="P198" s="6"/>
      <c r="Q198" s="6"/>
      <c r="R198" s="6"/>
    </row>
    <row r="199" spans="1:18" s="2" customFormat="1" ht="48.75" customHeight="1">
      <c r="A199" s="70"/>
      <c r="B199" s="51" t="s">
        <v>55</v>
      </c>
      <c r="C199" s="49"/>
      <c r="D199" s="49"/>
      <c r="E199" s="49"/>
      <c r="F199" s="55">
        <v>171000</v>
      </c>
      <c r="G199" s="55"/>
      <c r="H199" s="55">
        <v>31000</v>
      </c>
      <c r="I199" s="55">
        <v>170554.77</v>
      </c>
      <c r="J199" s="55"/>
      <c r="K199" s="55">
        <v>30975.59</v>
      </c>
      <c r="M199" s="6"/>
      <c r="N199" s="6"/>
      <c r="O199" s="6"/>
      <c r="P199" s="6"/>
      <c r="Q199" s="6"/>
      <c r="R199" s="6"/>
    </row>
    <row r="200" spans="1:18" s="2" customFormat="1" ht="48.75" customHeight="1">
      <c r="A200" s="70"/>
      <c r="B200" s="47" t="s">
        <v>85</v>
      </c>
      <c r="C200" s="20">
        <v>1700</v>
      </c>
      <c r="D200" s="20"/>
      <c r="E200" s="20">
        <v>300</v>
      </c>
      <c r="F200" s="43">
        <v>3012099</v>
      </c>
      <c r="G200" s="43"/>
      <c r="H200" s="43">
        <v>300000</v>
      </c>
      <c r="I200" s="43">
        <v>2680262.35</v>
      </c>
      <c r="J200" s="43"/>
      <c r="K200" s="43">
        <v>252354.65000000002</v>
      </c>
      <c r="M200" s="6"/>
      <c r="N200" s="6"/>
      <c r="O200" s="6"/>
      <c r="P200" s="6"/>
      <c r="Q200" s="6"/>
      <c r="R200" s="6"/>
    </row>
    <row r="201" spans="1:18" s="2" customFormat="1" ht="48.75" customHeight="1">
      <c r="A201" s="70"/>
      <c r="B201" s="47" t="s">
        <v>41</v>
      </c>
      <c r="C201" s="20">
        <v>275362</v>
      </c>
      <c r="D201" s="20">
        <v>11147</v>
      </c>
      <c r="E201" s="20">
        <v>46606</v>
      </c>
      <c r="F201" s="43">
        <v>199482544.91999999</v>
      </c>
      <c r="G201" s="43">
        <v>10952639</v>
      </c>
      <c r="H201" s="43">
        <v>52658701.009999998</v>
      </c>
      <c r="I201" s="43">
        <v>199275000</v>
      </c>
      <c r="J201" s="43">
        <v>9950077.6899999995</v>
      </c>
      <c r="K201" s="43">
        <v>52480923.049999997</v>
      </c>
      <c r="M201" s="6"/>
      <c r="N201" s="6"/>
      <c r="O201" s="6"/>
      <c r="P201" s="6"/>
      <c r="Q201" s="6"/>
      <c r="R201" s="6"/>
    </row>
    <row r="202" spans="1:18" s="2" customFormat="1" ht="48.75" customHeight="1">
      <c r="A202" s="70"/>
      <c r="B202" s="47" t="s">
        <v>40</v>
      </c>
      <c r="C202" s="20">
        <v>172704</v>
      </c>
      <c r="D202" s="20">
        <v>9970</v>
      </c>
      <c r="E202" s="20">
        <v>27546</v>
      </c>
      <c r="F202" s="43">
        <v>93298350.279999986</v>
      </c>
      <c r="G202" s="43">
        <v>8591026.5199999996</v>
      </c>
      <c r="H202" s="43">
        <v>11590522.459999999</v>
      </c>
      <c r="I202" s="43">
        <v>31049015.900000006</v>
      </c>
      <c r="J202" s="43">
        <v>7273991.1800000006</v>
      </c>
      <c r="K202" s="43">
        <v>8118245.4600000009</v>
      </c>
      <c r="M202" s="6"/>
      <c r="N202" s="6"/>
      <c r="O202" s="6"/>
      <c r="P202" s="6"/>
      <c r="Q202" s="6"/>
      <c r="R202" s="6"/>
    </row>
    <row r="203" spans="1:18" s="2" customFormat="1" ht="48.75" customHeight="1">
      <c r="A203" s="70"/>
      <c r="B203" s="47" t="s">
        <v>56</v>
      </c>
      <c r="C203" s="20"/>
      <c r="D203" s="20"/>
      <c r="E203" s="20"/>
      <c r="F203" s="43">
        <v>10632408.65</v>
      </c>
      <c r="G203" s="43"/>
      <c r="H203" s="43">
        <v>2542157.5100000002</v>
      </c>
      <c r="I203" s="43">
        <v>9098476.7400000002</v>
      </c>
      <c r="J203" s="43"/>
      <c r="K203" s="43">
        <v>2316001.41</v>
      </c>
      <c r="M203" s="6"/>
      <c r="N203" s="6"/>
      <c r="O203" s="6"/>
      <c r="P203" s="6"/>
      <c r="Q203" s="6"/>
      <c r="R203" s="6"/>
    </row>
    <row r="204" spans="1:18" s="2" customFormat="1" ht="48.75" customHeight="1">
      <c r="A204" s="70"/>
      <c r="B204" s="47" t="s">
        <v>42</v>
      </c>
      <c r="C204" s="20"/>
      <c r="D204" s="20">
        <v>522</v>
      </c>
      <c r="E204" s="20">
        <v>134</v>
      </c>
      <c r="F204" s="43"/>
      <c r="G204" s="43">
        <v>84537</v>
      </c>
      <c r="H204" s="43">
        <v>22463</v>
      </c>
      <c r="I204" s="43"/>
      <c r="J204" s="43">
        <v>26794.2</v>
      </c>
      <c r="K204" s="43">
        <v>6820.54</v>
      </c>
      <c r="M204" s="6"/>
      <c r="N204" s="6"/>
      <c r="O204" s="6"/>
      <c r="P204" s="6"/>
      <c r="Q204" s="6"/>
      <c r="R204" s="6"/>
    </row>
    <row r="205" spans="1:18" s="2" customFormat="1" ht="48.75" customHeight="1">
      <c r="A205" s="69"/>
      <c r="B205" s="47" t="s">
        <v>32</v>
      </c>
      <c r="C205" s="20">
        <v>63</v>
      </c>
      <c r="D205" s="20"/>
      <c r="E205" s="20"/>
      <c r="F205" s="43">
        <v>432690</v>
      </c>
      <c r="G205" s="43"/>
      <c r="H205" s="43"/>
      <c r="I205" s="43">
        <v>327658.55</v>
      </c>
      <c r="J205" s="43"/>
      <c r="K205" s="43"/>
      <c r="M205" s="6"/>
      <c r="N205" s="6"/>
      <c r="O205" s="6"/>
      <c r="P205" s="6"/>
      <c r="Q205" s="6"/>
      <c r="R205" s="6"/>
    </row>
    <row r="206" spans="1:18" s="2" customFormat="1" ht="48.75" customHeight="1">
      <c r="A206" s="63">
        <v>46</v>
      </c>
      <c r="B206" s="51" t="s">
        <v>33</v>
      </c>
      <c r="C206" s="49">
        <v>14971</v>
      </c>
      <c r="D206" s="49">
        <v>1378</v>
      </c>
      <c r="E206" s="49">
        <v>2892</v>
      </c>
      <c r="F206" s="55">
        <v>22528430</v>
      </c>
      <c r="G206" s="55">
        <v>1257537</v>
      </c>
      <c r="H206" s="55">
        <v>3592195</v>
      </c>
      <c r="I206" s="55">
        <v>11694410.18</v>
      </c>
      <c r="J206" s="55">
        <v>968600.31000000017</v>
      </c>
      <c r="K206" s="55">
        <v>2255239.2099999995</v>
      </c>
      <c r="M206" s="6"/>
      <c r="N206" s="6"/>
      <c r="O206" s="6"/>
      <c r="P206" s="6"/>
      <c r="Q206" s="6"/>
      <c r="R206" s="6"/>
    </row>
    <row r="207" spans="1:18" s="2" customFormat="1" ht="48.75" customHeight="1">
      <c r="A207" s="11" t="s">
        <v>3</v>
      </c>
      <c r="B207" s="12"/>
      <c r="C207" s="21">
        <f t="shared" ref="C207:K207" si="25">SUM(C198:C206)</f>
        <v>647049</v>
      </c>
      <c r="D207" s="21">
        <f t="shared" si="25"/>
        <v>23017</v>
      </c>
      <c r="E207" s="21">
        <f t="shared" si="25"/>
        <v>80383</v>
      </c>
      <c r="F207" s="44">
        <f t="shared" si="25"/>
        <v>649815934.8499999</v>
      </c>
      <c r="G207" s="44">
        <f t="shared" si="25"/>
        <v>20885739.52</v>
      </c>
      <c r="H207" s="44">
        <f t="shared" si="25"/>
        <v>86000423.969999999</v>
      </c>
      <c r="I207" s="44">
        <f t="shared" si="25"/>
        <v>566354615.42999995</v>
      </c>
      <c r="J207" s="44">
        <f t="shared" si="25"/>
        <v>18219463.379999999</v>
      </c>
      <c r="K207" s="44">
        <f t="shared" si="25"/>
        <v>80723943.229999989</v>
      </c>
      <c r="M207" s="6"/>
      <c r="N207" s="6"/>
      <c r="O207" s="6"/>
      <c r="P207" s="6"/>
      <c r="Q207" s="6"/>
      <c r="R207" s="6"/>
    </row>
    <row r="208" spans="1:18" s="2" customFormat="1" ht="48.75" customHeight="1">
      <c r="A208" s="30">
        <v>47</v>
      </c>
      <c r="B208" s="14" t="s">
        <v>25</v>
      </c>
      <c r="C208" s="20">
        <v>658484</v>
      </c>
      <c r="D208" s="20">
        <v>741</v>
      </c>
      <c r="E208" s="20">
        <v>24130</v>
      </c>
      <c r="F208" s="43">
        <v>1198017570.8899999</v>
      </c>
      <c r="G208" s="43">
        <v>394194</v>
      </c>
      <c r="H208" s="43">
        <v>15026909.300000001</v>
      </c>
      <c r="I208" s="43">
        <v>1186567553.4200001</v>
      </c>
      <c r="J208" s="43">
        <v>392911.21</v>
      </c>
      <c r="K208" s="43">
        <v>69337.11</v>
      </c>
      <c r="M208" s="6"/>
      <c r="N208" s="6"/>
      <c r="O208" s="6"/>
      <c r="P208" s="6"/>
      <c r="Q208" s="6"/>
      <c r="R208" s="6"/>
    </row>
    <row r="209" spans="1:18" s="2" customFormat="1" ht="48.75" customHeight="1">
      <c r="A209" s="11" t="s">
        <v>3</v>
      </c>
      <c r="B209" s="12"/>
      <c r="C209" s="21">
        <f t="shared" ref="C209:K209" si="26">SUM(C208:C208)</f>
        <v>658484</v>
      </c>
      <c r="D209" s="21">
        <f t="shared" si="26"/>
        <v>741</v>
      </c>
      <c r="E209" s="21">
        <f t="shared" si="26"/>
        <v>24130</v>
      </c>
      <c r="F209" s="44">
        <f t="shared" si="26"/>
        <v>1198017570.8899999</v>
      </c>
      <c r="G209" s="44">
        <f t="shared" si="26"/>
        <v>394194</v>
      </c>
      <c r="H209" s="44">
        <f t="shared" si="26"/>
        <v>15026909.300000001</v>
      </c>
      <c r="I209" s="44">
        <f t="shared" si="26"/>
        <v>1186567553.4200001</v>
      </c>
      <c r="J209" s="44">
        <f t="shared" si="26"/>
        <v>392911.21</v>
      </c>
      <c r="K209" s="44">
        <f t="shared" si="26"/>
        <v>69337.11</v>
      </c>
      <c r="M209" s="6"/>
      <c r="N209" s="6"/>
      <c r="O209" s="6"/>
      <c r="P209" s="6"/>
      <c r="Q209" s="6"/>
      <c r="R209" s="6"/>
    </row>
    <row r="210" spans="1:18" s="2" customFormat="1" ht="48.75" customHeight="1">
      <c r="A210" s="75">
        <v>49</v>
      </c>
      <c r="B210" s="14" t="s">
        <v>42</v>
      </c>
      <c r="C210" s="20"/>
      <c r="D210" s="20">
        <v>5161</v>
      </c>
      <c r="E210" s="20">
        <v>1313</v>
      </c>
      <c r="F210" s="43"/>
      <c r="G210" s="43">
        <v>5392389</v>
      </c>
      <c r="H210" s="43">
        <v>1371900</v>
      </c>
      <c r="I210" s="43"/>
      <c r="J210" s="43">
        <v>4433979.2600000007</v>
      </c>
      <c r="K210" s="43">
        <v>1128659.74</v>
      </c>
      <c r="M210" s="6"/>
      <c r="N210" s="6"/>
      <c r="O210" s="6"/>
      <c r="P210" s="6"/>
      <c r="Q210" s="6"/>
      <c r="R210" s="6"/>
    </row>
    <row r="211" spans="1:18" s="38" customFormat="1" ht="48.75" customHeight="1">
      <c r="A211" s="75"/>
      <c r="B211" s="32" t="s">
        <v>31</v>
      </c>
      <c r="C211" s="20"/>
      <c r="D211" s="20">
        <v>107</v>
      </c>
      <c r="E211" s="20">
        <v>64</v>
      </c>
      <c r="F211" s="43"/>
      <c r="G211" s="43">
        <v>107000</v>
      </c>
      <c r="H211" s="43">
        <v>64000</v>
      </c>
      <c r="I211" s="43"/>
      <c r="J211" s="43">
        <v>82527.570000000007</v>
      </c>
      <c r="K211" s="43">
        <v>47171.590000000004</v>
      </c>
      <c r="M211" s="6"/>
      <c r="N211" s="6"/>
      <c r="O211" s="6"/>
      <c r="P211" s="6"/>
      <c r="Q211" s="6"/>
      <c r="R211" s="6"/>
    </row>
    <row r="212" spans="1:18" s="2" customFormat="1" ht="48.75" customHeight="1">
      <c r="A212" s="11" t="s">
        <v>3</v>
      </c>
      <c r="B212" s="12"/>
      <c r="C212" s="21">
        <f t="shared" ref="C212:K212" si="27">SUM(C210:C211)</f>
        <v>0</v>
      </c>
      <c r="D212" s="21">
        <f t="shared" si="27"/>
        <v>5268</v>
      </c>
      <c r="E212" s="21">
        <f t="shared" si="27"/>
        <v>1377</v>
      </c>
      <c r="F212" s="44">
        <f t="shared" si="27"/>
        <v>0</v>
      </c>
      <c r="G212" s="44">
        <f t="shared" si="27"/>
        <v>5499389</v>
      </c>
      <c r="H212" s="44">
        <f t="shared" si="27"/>
        <v>1435900</v>
      </c>
      <c r="I212" s="44">
        <f t="shared" si="27"/>
        <v>0</v>
      </c>
      <c r="J212" s="44">
        <f t="shared" si="27"/>
        <v>4516506.830000001</v>
      </c>
      <c r="K212" s="44">
        <f t="shared" si="27"/>
        <v>1175831.33</v>
      </c>
      <c r="M212" s="6"/>
      <c r="N212" s="6"/>
      <c r="O212" s="6"/>
      <c r="P212" s="6"/>
      <c r="Q212" s="6"/>
      <c r="R212" s="6"/>
    </row>
    <row r="213" spans="1:18" s="2" customFormat="1" ht="48.75" customHeight="1">
      <c r="A213" s="58">
        <v>50</v>
      </c>
      <c r="B213" s="14" t="s">
        <v>90</v>
      </c>
      <c r="C213" s="20"/>
      <c r="D213" s="20"/>
      <c r="E213" s="20"/>
      <c r="F213" s="43"/>
      <c r="G213" s="43">
        <v>472171.51999999996</v>
      </c>
      <c r="H213" s="43"/>
      <c r="I213" s="43"/>
      <c r="J213" s="43">
        <v>130821.16999999998</v>
      </c>
      <c r="K213" s="43"/>
      <c r="M213" s="6"/>
      <c r="N213" s="6"/>
      <c r="O213" s="6"/>
      <c r="P213" s="6"/>
      <c r="Q213" s="6"/>
      <c r="R213" s="6"/>
    </row>
    <row r="214" spans="1:18" s="2" customFormat="1" ht="48.75" customHeight="1">
      <c r="A214" s="11" t="s">
        <v>3</v>
      </c>
      <c r="B214" s="12"/>
      <c r="C214" s="21">
        <f t="shared" ref="C214:K214" si="28">SUM(C213:C213)</f>
        <v>0</v>
      </c>
      <c r="D214" s="21">
        <f t="shared" si="28"/>
        <v>0</v>
      </c>
      <c r="E214" s="21">
        <f t="shared" si="28"/>
        <v>0</v>
      </c>
      <c r="F214" s="44">
        <f t="shared" si="28"/>
        <v>0</v>
      </c>
      <c r="G214" s="44">
        <f t="shared" si="28"/>
        <v>472171.51999999996</v>
      </c>
      <c r="H214" s="44">
        <f t="shared" si="28"/>
        <v>0</v>
      </c>
      <c r="I214" s="44">
        <f t="shared" si="28"/>
        <v>0</v>
      </c>
      <c r="J214" s="44">
        <f t="shared" si="28"/>
        <v>130821.16999999998</v>
      </c>
      <c r="K214" s="44">
        <f t="shared" si="28"/>
        <v>0</v>
      </c>
      <c r="M214" s="6"/>
      <c r="N214" s="6"/>
      <c r="O214" s="6"/>
      <c r="P214" s="6"/>
      <c r="Q214" s="6"/>
      <c r="R214" s="6"/>
    </row>
    <row r="215" spans="1:18" s="5" customFormat="1" ht="48.75" customHeight="1">
      <c r="A215" s="68">
        <v>51</v>
      </c>
      <c r="B215" s="47" t="s">
        <v>53</v>
      </c>
      <c r="C215" s="20">
        <v>321176</v>
      </c>
      <c r="D215" s="20">
        <v>977</v>
      </c>
      <c r="E215" s="20">
        <v>173</v>
      </c>
      <c r="F215" s="43">
        <v>492164237</v>
      </c>
      <c r="G215" s="43">
        <v>627726</v>
      </c>
      <c r="H215" s="43">
        <v>110776</v>
      </c>
      <c r="I215" s="43">
        <v>492163754.87</v>
      </c>
      <c r="J215" s="43">
        <v>627724.34</v>
      </c>
      <c r="K215" s="43">
        <v>110774.89000000001</v>
      </c>
      <c r="M215" s="6"/>
      <c r="N215" s="6"/>
      <c r="O215" s="6"/>
      <c r="P215" s="6"/>
      <c r="Q215" s="6"/>
      <c r="R215" s="6"/>
    </row>
    <row r="216" spans="1:18" s="2" customFormat="1" ht="48.75" customHeight="1">
      <c r="A216" s="70"/>
      <c r="B216" s="47" t="s">
        <v>41</v>
      </c>
      <c r="C216" s="20">
        <v>1393507</v>
      </c>
      <c r="D216" s="20">
        <v>60208</v>
      </c>
      <c r="E216" s="20">
        <v>10734</v>
      </c>
      <c r="F216" s="43">
        <v>3019330775</v>
      </c>
      <c r="G216" s="43">
        <v>61888607.039999999</v>
      </c>
      <c r="H216" s="43">
        <v>11122589.879999999</v>
      </c>
      <c r="I216" s="43">
        <v>2975161973.5899997</v>
      </c>
      <c r="J216" s="43">
        <v>56716607.800000004</v>
      </c>
      <c r="K216" s="43">
        <v>10068680.639999999</v>
      </c>
      <c r="M216" s="6"/>
      <c r="N216" s="6"/>
      <c r="O216" s="6"/>
      <c r="P216" s="6"/>
      <c r="Q216" s="6"/>
      <c r="R216" s="6"/>
    </row>
    <row r="217" spans="1:18" s="2" customFormat="1" ht="48.75" customHeight="1">
      <c r="A217" s="70"/>
      <c r="B217" s="47" t="s">
        <v>56</v>
      </c>
      <c r="C217" s="20"/>
      <c r="D217" s="20"/>
      <c r="E217" s="20"/>
      <c r="F217" s="43">
        <v>1246254.9000000001</v>
      </c>
      <c r="G217" s="43"/>
      <c r="H217" s="43">
        <v>317145.10000000003</v>
      </c>
      <c r="I217" s="43">
        <v>1196171.01</v>
      </c>
      <c r="J217" s="43"/>
      <c r="K217" s="43">
        <v>304482.94999999995</v>
      </c>
      <c r="M217" s="6"/>
      <c r="N217" s="6"/>
      <c r="O217" s="6"/>
      <c r="P217" s="6"/>
      <c r="Q217" s="6"/>
      <c r="R217" s="6"/>
    </row>
    <row r="218" spans="1:18" s="5" customFormat="1" ht="48.75" customHeight="1">
      <c r="A218" s="70"/>
      <c r="B218" s="51" t="s">
        <v>52</v>
      </c>
      <c r="C218" s="20">
        <v>47516</v>
      </c>
      <c r="D218" s="20">
        <v>8625</v>
      </c>
      <c r="E218" s="20">
        <v>1522</v>
      </c>
      <c r="F218" s="43">
        <v>145679976</v>
      </c>
      <c r="G218" s="43">
        <v>8838659.4299999997</v>
      </c>
      <c r="H218" s="43">
        <v>1560104.62</v>
      </c>
      <c r="I218" s="43">
        <v>145674120.24000001</v>
      </c>
      <c r="J218" s="43">
        <v>6113082.7400000012</v>
      </c>
      <c r="K218" s="43">
        <v>1078780.1000000001</v>
      </c>
      <c r="M218" s="6"/>
      <c r="N218" s="6"/>
      <c r="O218" s="6"/>
      <c r="P218" s="6"/>
      <c r="Q218" s="6"/>
      <c r="R218" s="6"/>
    </row>
    <row r="219" spans="1:18" s="2" customFormat="1" ht="48.75" customHeight="1">
      <c r="A219" s="70"/>
      <c r="B219" s="51" t="s">
        <v>42</v>
      </c>
      <c r="C219" s="49"/>
      <c r="D219" s="49">
        <v>1730</v>
      </c>
      <c r="E219" s="49">
        <v>438</v>
      </c>
      <c r="F219" s="55"/>
      <c r="G219" s="55">
        <v>1730000</v>
      </c>
      <c r="H219" s="55">
        <v>438000</v>
      </c>
      <c r="I219" s="55"/>
      <c r="J219" s="55">
        <v>1527876.38</v>
      </c>
      <c r="K219" s="55">
        <v>388918.47000000009</v>
      </c>
      <c r="M219" s="6"/>
      <c r="N219" s="6"/>
      <c r="O219" s="6"/>
      <c r="P219" s="6"/>
      <c r="Q219" s="6"/>
      <c r="R219" s="6"/>
    </row>
    <row r="220" spans="1:18" s="5" customFormat="1" ht="48.75" customHeight="1">
      <c r="A220" s="70"/>
      <c r="B220" s="47" t="s">
        <v>32</v>
      </c>
      <c r="C220" s="20">
        <v>261396</v>
      </c>
      <c r="D220" s="20">
        <v>5693</v>
      </c>
      <c r="E220" s="20">
        <v>46356</v>
      </c>
      <c r="F220" s="43">
        <v>301297611.81</v>
      </c>
      <c r="G220" s="43">
        <v>7266419.3100000005</v>
      </c>
      <c r="H220" s="43">
        <v>53408970.450000003</v>
      </c>
      <c r="I220" s="43">
        <v>283263429.98000002</v>
      </c>
      <c r="J220" s="43">
        <v>6987702.7800000003</v>
      </c>
      <c r="K220" s="43">
        <v>50205789.579999998</v>
      </c>
      <c r="M220" s="6"/>
      <c r="N220" s="6"/>
      <c r="O220" s="6"/>
      <c r="P220" s="6"/>
      <c r="Q220" s="6"/>
      <c r="R220" s="6"/>
    </row>
    <row r="221" spans="1:18" s="2" customFormat="1" ht="48.75" customHeight="1">
      <c r="A221" s="70"/>
      <c r="B221" s="47" t="s">
        <v>33</v>
      </c>
      <c r="C221" s="20">
        <v>937</v>
      </c>
      <c r="D221" s="20"/>
      <c r="E221" s="20"/>
      <c r="F221" s="43">
        <v>937000</v>
      </c>
      <c r="G221" s="43"/>
      <c r="H221" s="43"/>
      <c r="I221" s="43">
        <v>763974.59</v>
      </c>
      <c r="J221" s="43"/>
      <c r="K221" s="43"/>
      <c r="M221" s="6"/>
      <c r="N221" s="6"/>
      <c r="O221" s="6"/>
      <c r="P221" s="6"/>
      <c r="Q221" s="6"/>
      <c r="R221" s="6"/>
    </row>
    <row r="222" spans="1:18" s="2" customFormat="1" ht="48.75" customHeight="1">
      <c r="A222" s="69"/>
      <c r="B222" s="47" t="s">
        <v>90</v>
      </c>
      <c r="C222" s="20"/>
      <c r="D222" s="20"/>
      <c r="E222" s="20"/>
      <c r="F222" s="43"/>
      <c r="G222" s="43">
        <v>2085775.83</v>
      </c>
      <c r="H222" s="43"/>
      <c r="I222" s="43"/>
      <c r="J222" s="43">
        <v>1145628</v>
      </c>
      <c r="K222" s="43"/>
      <c r="M222" s="6"/>
      <c r="N222" s="6"/>
      <c r="O222" s="6"/>
      <c r="P222" s="6"/>
      <c r="Q222" s="6"/>
      <c r="R222" s="6"/>
    </row>
    <row r="223" spans="1:18" s="5" customFormat="1" ht="48.75" customHeight="1">
      <c r="A223" s="11" t="s">
        <v>3</v>
      </c>
      <c r="B223" s="12"/>
      <c r="C223" s="21">
        <f t="shared" ref="C223:K223" si="29">SUM(C215:C222)</f>
        <v>2024532</v>
      </c>
      <c r="D223" s="21">
        <f t="shared" si="29"/>
        <v>77233</v>
      </c>
      <c r="E223" s="21">
        <f t="shared" si="29"/>
        <v>59223</v>
      </c>
      <c r="F223" s="44">
        <f t="shared" si="29"/>
        <v>3960655854.71</v>
      </c>
      <c r="G223" s="44">
        <f t="shared" si="29"/>
        <v>82437187.609999999</v>
      </c>
      <c r="H223" s="44">
        <f t="shared" si="29"/>
        <v>66957586.049999997</v>
      </c>
      <c r="I223" s="44">
        <f t="shared" si="29"/>
        <v>3898223424.2800002</v>
      </c>
      <c r="J223" s="44">
        <f t="shared" si="29"/>
        <v>73118622.040000007</v>
      </c>
      <c r="K223" s="44">
        <f t="shared" si="29"/>
        <v>62157426.629999995</v>
      </c>
      <c r="M223" s="6"/>
      <c r="N223" s="6"/>
      <c r="O223" s="6"/>
      <c r="P223" s="6"/>
      <c r="Q223" s="6"/>
      <c r="R223" s="6"/>
    </row>
    <row r="224" spans="1:18" s="5" customFormat="1" ht="48.75" customHeight="1">
      <c r="A224" s="40">
        <v>53</v>
      </c>
      <c r="B224" s="14" t="s">
        <v>42</v>
      </c>
      <c r="C224" s="20"/>
      <c r="D224" s="20">
        <v>3497</v>
      </c>
      <c r="E224" s="20">
        <v>890</v>
      </c>
      <c r="F224" s="43"/>
      <c r="G224" s="43">
        <v>3519518</v>
      </c>
      <c r="H224" s="43">
        <v>895733</v>
      </c>
      <c r="I224" s="43"/>
      <c r="J224" s="43">
        <v>3483498.2099999995</v>
      </c>
      <c r="K224" s="43">
        <v>886714.49</v>
      </c>
      <c r="M224" s="6"/>
      <c r="N224" s="6"/>
      <c r="O224" s="6"/>
      <c r="P224" s="6"/>
      <c r="Q224" s="6"/>
      <c r="R224" s="6"/>
    </row>
    <row r="225" spans="1:18" s="5" customFormat="1" ht="48.75" customHeight="1">
      <c r="A225" s="11" t="s">
        <v>3</v>
      </c>
      <c r="B225" s="12"/>
      <c r="C225" s="21">
        <f t="shared" ref="C225:K225" si="30">SUM(C224:C224)</f>
        <v>0</v>
      </c>
      <c r="D225" s="21">
        <f t="shared" si="30"/>
        <v>3497</v>
      </c>
      <c r="E225" s="21">
        <f t="shared" si="30"/>
        <v>890</v>
      </c>
      <c r="F225" s="44">
        <f t="shared" si="30"/>
        <v>0</v>
      </c>
      <c r="G225" s="44">
        <f t="shared" si="30"/>
        <v>3519518</v>
      </c>
      <c r="H225" s="44">
        <f t="shared" si="30"/>
        <v>895733</v>
      </c>
      <c r="I225" s="44">
        <f t="shared" si="30"/>
        <v>0</v>
      </c>
      <c r="J225" s="44">
        <f t="shared" si="30"/>
        <v>3483498.2099999995</v>
      </c>
      <c r="K225" s="44">
        <f t="shared" si="30"/>
        <v>886714.49</v>
      </c>
      <c r="M225" s="6"/>
      <c r="N225" s="6"/>
      <c r="O225" s="6"/>
      <c r="P225" s="6"/>
      <c r="Q225" s="6"/>
      <c r="R225" s="6"/>
    </row>
    <row r="226" spans="1:18" s="5" customFormat="1" ht="48.75" customHeight="1">
      <c r="A226" s="68">
        <v>55</v>
      </c>
      <c r="B226" s="14" t="s">
        <v>42</v>
      </c>
      <c r="C226" s="20"/>
      <c r="D226" s="20">
        <v>2132</v>
      </c>
      <c r="E226" s="20">
        <v>542</v>
      </c>
      <c r="F226" s="43"/>
      <c r="G226" s="43">
        <v>2219089</v>
      </c>
      <c r="H226" s="43">
        <v>564169</v>
      </c>
      <c r="I226" s="43"/>
      <c r="J226" s="43">
        <v>1982048.2899999996</v>
      </c>
      <c r="K226" s="43">
        <v>504527.17</v>
      </c>
      <c r="M226" s="6"/>
      <c r="N226" s="6"/>
      <c r="O226" s="6"/>
      <c r="P226" s="6"/>
      <c r="Q226" s="6"/>
      <c r="R226" s="6"/>
    </row>
    <row r="227" spans="1:18" s="5" customFormat="1" ht="48.75" customHeight="1">
      <c r="A227" s="69"/>
      <c r="B227" s="14" t="s">
        <v>90</v>
      </c>
      <c r="C227" s="20"/>
      <c r="D227" s="20"/>
      <c r="E227" s="20"/>
      <c r="F227" s="43"/>
      <c r="G227" s="43">
        <v>152708</v>
      </c>
      <c r="H227" s="43"/>
      <c r="I227" s="43"/>
      <c r="J227" s="43">
        <v>5766.93</v>
      </c>
      <c r="K227" s="43"/>
      <c r="M227" s="6"/>
      <c r="N227" s="6"/>
      <c r="O227" s="6"/>
      <c r="P227" s="6"/>
      <c r="Q227" s="6"/>
      <c r="R227" s="6"/>
    </row>
    <row r="228" spans="1:18" s="2" customFormat="1" ht="48.75" customHeight="1">
      <c r="A228" s="11" t="s">
        <v>3</v>
      </c>
      <c r="B228" s="12"/>
      <c r="C228" s="21">
        <f t="shared" ref="C228:K228" si="31">SUM(C226:C227)</f>
        <v>0</v>
      </c>
      <c r="D228" s="21">
        <f t="shared" si="31"/>
        <v>2132</v>
      </c>
      <c r="E228" s="21">
        <f t="shared" si="31"/>
        <v>542</v>
      </c>
      <c r="F228" s="44">
        <f t="shared" si="31"/>
        <v>0</v>
      </c>
      <c r="G228" s="44">
        <f t="shared" si="31"/>
        <v>2371797</v>
      </c>
      <c r="H228" s="44">
        <f t="shared" si="31"/>
        <v>564169</v>
      </c>
      <c r="I228" s="44">
        <f t="shared" si="31"/>
        <v>0</v>
      </c>
      <c r="J228" s="44">
        <f t="shared" si="31"/>
        <v>1987815.2199999995</v>
      </c>
      <c r="K228" s="44">
        <f t="shared" si="31"/>
        <v>504527.17</v>
      </c>
      <c r="M228" s="6"/>
      <c r="N228" s="6"/>
      <c r="O228" s="6"/>
      <c r="P228" s="6"/>
      <c r="Q228" s="6"/>
      <c r="R228" s="6"/>
    </row>
    <row r="229" spans="1:18" s="2" customFormat="1" ht="48.75" customHeight="1">
      <c r="A229" s="68">
        <v>57</v>
      </c>
      <c r="B229" s="14" t="s">
        <v>32</v>
      </c>
      <c r="C229" s="20"/>
      <c r="D229" s="20"/>
      <c r="E229" s="20"/>
      <c r="F229" s="43">
        <v>114279</v>
      </c>
      <c r="G229" s="43"/>
      <c r="H229" s="43"/>
      <c r="I229" s="43">
        <v>4222.47</v>
      </c>
      <c r="J229" s="43"/>
      <c r="K229" s="43"/>
      <c r="M229" s="6"/>
      <c r="N229" s="6"/>
      <c r="O229" s="6"/>
      <c r="P229" s="6"/>
      <c r="Q229" s="6"/>
      <c r="R229" s="6"/>
    </row>
    <row r="230" spans="1:18" s="2" customFormat="1" ht="48.75" customHeight="1">
      <c r="A230" s="69"/>
      <c r="B230" s="14" t="s">
        <v>33</v>
      </c>
      <c r="C230" s="20">
        <v>1218</v>
      </c>
      <c r="D230" s="20"/>
      <c r="E230" s="20">
        <v>214</v>
      </c>
      <c r="F230" s="43">
        <v>1103721</v>
      </c>
      <c r="G230" s="43"/>
      <c r="H230" s="43">
        <v>214000</v>
      </c>
      <c r="I230" s="43">
        <v>989851.68</v>
      </c>
      <c r="J230" s="43"/>
      <c r="K230" s="43">
        <v>173908.91</v>
      </c>
      <c r="M230" s="6"/>
      <c r="N230" s="6"/>
      <c r="O230" s="6"/>
      <c r="P230" s="6"/>
      <c r="Q230" s="6"/>
      <c r="R230" s="6"/>
    </row>
    <row r="231" spans="1:18" s="2" customFormat="1" ht="48.75" customHeight="1">
      <c r="A231" s="11" t="s">
        <v>3</v>
      </c>
      <c r="B231" s="12"/>
      <c r="C231" s="21">
        <f>SUM(C229:C230)</f>
        <v>1218</v>
      </c>
      <c r="D231" s="21">
        <f>SUM(D229:D230)</f>
        <v>0</v>
      </c>
      <c r="E231" s="21">
        <f>SUM(E229:E230)</f>
        <v>214</v>
      </c>
      <c r="F231" s="44">
        <f>SUM(F229:F230)</f>
        <v>1218000</v>
      </c>
      <c r="G231" s="44">
        <f t="shared" ref="G231:J231" si="32">SUM(G229:G230)</f>
        <v>0</v>
      </c>
      <c r="H231" s="44">
        <f t="shared" si="32"/>
        <v>214000</v>
      </c>
      <c r="I231" s="44">
        <f t="shared" si="32"/>
        <v>994074.15</v>
      </c>
      <c r="J231" s="44">
        <f t="shared" si="32"/>
        <v>0</v>
      </c>
      <c r="K231" s="44">
        <f>SUM(K229:K230)</f>
        <v>173908.91</v>
      </c>
      <c r="M231" s="6"/>
      <c r="N231" s="6"/>
      <c r="O231" s="6"/>
      <c r="P231" s="6"/>
      <c r="Q231" s="6"/>
      <c r="R231" s="6"/>
    </row>
    <row r="232" spans="1:18" s="2" customFormat="1" ht="48.75" customHeight="1">
      <c r="A232" s="68">
        <v>58</v>
      </c>
      <c r="B232" s="47" t="s">
        <v>40</v>
      </c>
      <c r="C232" s="20">
        <v>1021</v>
      </c>
      <c r="D232" s="20"/>
      <c r="E232" s="20">
        <v>218</v>
      </c>
      <c r="F232" s="43">
        <v>710162</v>
      </c>
      <c r="G232" s="43"/>
      <c r="H232" s="43">
        <v>151773</v>
      </c>
      <c r="I232" s="43">
        <v>470103.91000000003</v>
      </c>
      <c r="J232" s="43"/>
      <c r="K232" s="43">
        <v>99583.77</v>
      </c>
      <c r="M232" s="6"/>
      <c r="N232" s="6"/>
      <c r="O232" s="6"/>
      <c r="P232" s="6"/>
      <c r="Q232" s="6"/>
      <c r="R232" s="6"/>
    </row>
    <row r="233" spans="1:18" s="2" customFormat="1" ht="48.75" customHeight="1">
      <c r="A233" s="70"/>
      <c r="B233" s="47" t="s">
        <v>56</v>
      </c>
      <c r="C233" s="20"/>
      <c r="D233" s="20"/>
      <c r="E233" s="20"/>
      <c r="F233" s="43">
        <v>521715</v>
      </c>
      <c r="G233" s="43"/>
      <c r="H233" s="43">
        <v>132413</v>
      </c>
      <c r="I233" s="43">
        <v>471136.23999999993</v>
      </c>
      <c r="J233" s="43"/>
      <c r="K233" s="43">
        <v>119928.48</v>
      </c>
      <c r="M233" s="6"/>
      <c r="N233" s="6"/>
      <c r="O233" s="6"/>
      <c r="P233" s="6"/>
      <c r="Q233" s="6"/>
      <c r="R233" s="6"/>
    </row>
    <row r="234" spans="1:18" s="2" customFormat="1" ht="48.75" customHeight="1">
      <c r="A234" s="70"/>
      <c r="B234" s="47" t="s">
        <v>42</v>
      </c>
      <c r="C234" s="20"/>
      <c r="D234" s="20">
        <v>2405</v>
      </c>
      <c r="E234" s="20">
        <v>611</v>
      </c>
      <c r="F234" s="43"/>
      <c r="G234" s="43">
        <v>2476464</v>
      </c>
      <c r="H234" s="43">
        <v>629975</v>
      </c>
      <c r="I234" s="43"/>
      <c r="J234" s="43">
        <v>1629157.7399999998</v>
      </c>
      <c r="K234" s="43">
        <v>414964.67999999988</v>
      </c>
      <c r="M234" s="6"/>
      <c r="N234" s="6"/>
      <c r="O234" s="6"/>
      <c r="P234" s="6"/>
      <c r="Q234" s="6"/>
      <c r="R234" s="6"/>
    </row>
    <row r="235" spans="1:18" s="2" customFormat="1" ht="48.75" customHeight="1">
      <c r="A235" s="11" t="s">
        <v>3</v>
      </c>
      <c r="B235" s="12"/>
      <c r="C235" s="21">
        <f t="shared" ref="C235:K235" si="33">SUM(C232:C234)</f>
        <v>1021</v>
      </c>
      <c r="D235" s="21">
        <f t="shared" si="33"/>
        <v>2405</v>
      </c>
      <c r="E235" s="21">
        <f t="shared" si="33"/>
        <v>829</v>
      </c>
      <c r="F235" s="44">
        <f t="shared" si="33"/>
        <v>1231877</v>
      </c>
      <c r="G235" s="44">
        <f t="shared" si="33"/>
        <v>2476464</v>
      </c>
      <c r="H235" s="44">
        <f t="shared" si="33"/>
        <v>914161</v>
      </c>
      <c r="I235" s="44">
        <f t="shared" si="33"/>
        <v>941240.14999999991</v>
      </c>
      <c r="J235" s="44">
        <f t="shared" si="33"/>
        <v>1629157.7399999998</v>
      </c>
      <c r="K235" s="44">
        <f t="shared" si="33"/>
        <v>634476.92999999993</v>
      </c>
      <c r="M235" s="6"/>
      <c r="N235" s="6"/>
      <c r="O235" s="6"/>
      <c r="P235" s="6"/>
      <c r="Q235" s="6"/>
      <c r="R235" s="6"/>
    </row>
    <row r="236" spans="1:18" s="5" customFormat="1" ht="48.75" customHeight="1">
      <c r="A236" s="53">
        <v>61</v>
      </c>
      <c r="B236" s="47" t="s">
        <v>56</v>
      </c>
      <c r="C236" s="20"/>
      <c r="D236" s="20"/>
      <c r="E236" s="20"/>
      <c r="F236" s="43">
        <v>271238.05</v>
      </c>
      <c r="G236" s="43"/>
      <c r="H236" s="43">
        <v>69043.28</v>
      </c>
      <c r="I236" s="43">
        <v>188480.17</v>
      </c>
      <c r="J236" s="43"/>
      <c r="K236" s="43">
        <v>47977.460000000006</v>
      </c>
      <c r="M236" s="6"/>
      <c r="N236" s="6"/>
      <c r="O236" s="6"/>
      <c r="P236" s="6"/>
      <c r="Q236" s="6"/>
      <c r="R236" s="6"/>
    </row>
    <row r="237" spans="1:18" s="2" customFormat="1" ht="48.75" customHeight="1">
      <c r="A237" s="11" t="s">
        <v>3</v>
      </c>
      <c r="B237" s="12"/>
      <c r="C237" s="21">
        <f t="shared" ref="C237:K237" si="34">SUM(C236:C236)</f>
        <v>0</v>
      </c>
      <c r="D237" s="21">
        <f t="shared" si="34"/>
        <v>0</v>
      </c>
      <c r="E237" s="21">
        <f t="shared" si="34"/>
        <v>0</v>
      </c>
      <c r="F237" s="44">
        <f t="shared" si="34"/>
        <v>271238.05</v>
      </c>
      <c r="G237" s="44">
        <f t="shared" si="34"/>
        <v>0</v>
      </c>
      <c r="H237" s="44">
        <f t="shared" si="34"/>
        <v>69043.28</v>
      </c>
      <c r="I237" s="44">
        <f t="shared" si="34"/>
        <v>188480.17</v>
      </c>
      <c r="J237" s="44">
        <f t="shared" si="34"/>
        <v>0</v>
      </c>
      <c r="K237" s="44">
        <f t="shared" si="34"/>
        <v>47977.460000000006</v>
      </c>
      <c r="M237" s="6"/>
      <c r="N237" s="6"/>
      <c r="O237" s="6"/>
      <c r="P237" s="6"/>
      <c r="Q237" s="6"/>
      <c r="R237" s="6"/>
    </row>
    <row r="238" spans="1:18" s="5" customFormat="1" ht="48.75" customHeight="1">
      <c r="A238" s="68">
        <v>62</v>
      </c>
      <c r="B238" s="47" t="s">
        <v>88</v>
      </c>
      <c r="C238" s="20">
        <v>66411</v>
      </c>
      <c r="D238" s="20"/>
      <c r="E238" s="20">
        <v>19906</v>
      </c>
      <c r="F238" s="43">
        <v>75053000</v>
      </c>
      <c r="G238" s="43"/>
      <c r="H238" s="43">
        <v>22281000</v>
      </c>
      <c r="I238" s="43">
        <v>70794786.650000006</v>
      </c>
      <c r="J238" s="43"/>
      <c r="K238" s="43">
        <v>20875546.109999999</v>
      </c>
      <c r="M238" s="6"/>
      <c r="N238" s="6"/>
      <c r="O238" s="6"/>
      <c r="P238" s="6"/>
      <c r="Q238" s="6"/>
      <c r="R238" s="6"/>
    </row>
    <row r="239" spans="1:18" s="5" customFormat="1" ht="48.75" customHeight="1">
      <c r="A239" s="69"/>
      <c r="B239" s="47" t="s">
        <v>44</v>
      </c>
      <c r="C239" s="49">
        <v>46204</v>
      </c>
      <c r="D239" s="49">
        <v>21546</v>
      </c>
      <c r="E239" s="49">
        <v>28917</v>
      </c>
      <c r="F239" s="55">
        <v>86294254</v>
      </c>
      <c r="G239" s="55">
        <v>21679560</v>
      </c>
      <c r="H239" s="55">
        <v>46155589</v>
      </c>
      <c r="I239" s="55">
        <v>84374680.640000001</v>
      </c>
      <c r="J239" s="55">
        <v>18844833.920000002</v>
      </c>
      <c r="K239" s="55">
        <v>44238879.589999996</v>
      </c>
      <c r="M239" s="6"/>
      <c r="N239" s="6"/>
      <c r="O239" s="6"/>
      <c r="P239" s="6"/>
      <c r="Q239" s="6"/>
      <c r="R239" s="6"/>
    </row>
    <row r="240" spans="1:18" s="2" customFormat="1" ht="48.75" customHeight="1">
      <c r="A240" s="11" t="s">
        <v>3</v>
      </c>
      <c r="B240" s="12"/>
      <c r="C240" s="21">
        <f>SUM(C238:C239)</f>
        <v>112615</v>
      </c>
      <c r="D240" s="21">
        <f t="shared" ref="D240:F240" si="35">SUM(D238:D239)</f>
        <v>21546</v>
      </c>
      <c r="E240" s="21">
        <f t="shared" si="35"/>
        <v>48823</v>
      </c>
      <c r="F240" s="44">
        <f t="shared" si="35"/>
        <v>161347254</v>
      </c>
      <c r="G240" s="44">
        <f>SUM(G238:G239)</f>
        <v>21679560</v>
      </c>
      <c r="H240" s="44">
        <f t="shared" ref="H240:K240" si="36">SUM(H238:H239)</f>
        <v>68436589</v>
      </c>
      <c r="I240" s="44">
        <f t="shared" si="36"/>
        <v>155169467.29000002</v>
      </c>
      <c r="J240" s="44">
        <f t="shared" si="36"/>
        <v>18844833.920000002</v>
      </c>
      <c r="K240" s="44">
        <f t="shared" si="36"/>
        <v>65114425.699999996</v>
      </c>
      <c r="M240" s="6"/>
      <c r="N240" s="6"/>
      <c r="O240" s="6"/>
      <c r="P240" s="6"/>
      <c r="Q240" s="6"/>
      <c r="R240" s="6"/>
    </row>
    <row r="241" spans="1:18" s="2" customFormat="1" ht="48.75" customHeight="1">
      <c r="A241" s="41">
        <v>63</v>
      </c>
      <c r="B241" s="14" t="s">
        <v>40</v>
      </c>
      <c r="C241" s="20">
        <v>10542</v>
      </c>
      <c r="D241" s="20"/>
      <c r="E241" s="20">
        <v>2235</v>
      </c>
      <c r="F241" s="43">
        <v>1247476</v>
      </c>
      <c r="G241" s="43"/>
      <c r="H241" s="43">
        <v>2252311</v>
      </c>
      <c r="I241" s="43">
        <v>853034.79999999993</v>
      </c>
      <c r="J241" s="43"/>
      <c r="K241" s="43">
        <v>181423.41999999998</v>
      </c>
      <c r="M241" s="6"/>
      <c r="N241" s="6"/>
      <c r="O241" s="6"/>
      <c r="P241" s="6"/>
      <c r="Q241" s="6"/>
      <c r="R241" s="6"/>
    </row>
    <row r="242" spans="1:18" s="2" customFormat="1" ht="48.75" customHeight="1">
      <c r="A242" s="11" t="s">
        <v>3</v>
      </c>
      <c r="B242" s="12"/>
      <c r="C242" s="21">
        <f t="shared" ref="C242:K242" si="37">SUM(C241:C241)</f>
        <v>10542</v>
      </c>
      <c r="D242" s="21">
        <f t="shared" si="37"/>
        <v>0</v>
      </c>
      <c r="E242" s="21">
        <f t="shared" si="37"/>
        <v>2235</v>
      </c>
      <c r="F242" s="56">
        <f t="shared" si="37"/>
        <v>1247476</v>
      </c>
      <c r="G242" s="56">
        <f t="shared" si="37"/>
        <v>0</v>
      </c>
      <c r="H242" s="56">
        <f t="shared" si="37"/>
        <v>2252311</v>
      </c>
      <c r="I242" s="56">
        <f t="shared" si="37"/>
        <v>853034.79999999993</v>
      </c>
      <c r="J242" s="56">
        <f t="shared" si="37"/>
        <v>0</v>
      </c>
      <c r="K242" s="56">
        <f t="shared" si="37"/>
        <v>181423.41999999998</v>
      </c>
      <c r="M242" s="6"/>
      <c r="N242" s="6"/>
      <c r="O242" s="6"/>
      <c r="P242" s="6"/>
      <c r="Q242" s="6"/>
      <c r="R242" s="6"/>
    </row>
    <row r="243" spans="1:18" s="2" customFormat="1" ht="48.75" customHeight="1">
      <c r="A243" s="62">
        <v>64</v>
      </c>
      <c r="B243" s="14" t="s">
        <v>65</v>
      </c>
      <c r="C243" s="20">
        <v>1713</v>
      </c>
      <c r="D243" s="20"/>
      <c r="E243" s="20"/>
      <c r="F243" s="43">
        <v>1713000</v>
      </c>
      <c r="G243" s="43"/>
      <c r="H243" s="43"/>
      <c r="I243" s="43">
        <v>359463.07999999996</v>
      </c>
      <c r="J243" s="43"/>
      <c r="K243" s="43"/>
      <c r="M243" s="6"/>
      <c r="N243" s="6"/>
      <c r="O243" s="6"/>
      <c r="P243" s="6"/>
      <c r="Q243" s="6"/>
      <c r="R243" s="6"/>
    </row>
    <row r="244" spans="1:18" s="5" customFormat="1" ht="48.75" customHeight="1">
      <c r="A244" s="11" t="s">
        <v>3</v>
      </c>
      <c r="B244" s="12"/>
      <c r="C244" s="21">
        <f t="shared" ref="C244:K244" si="38">SUM(C243:C243)</f>
        <v>1713</v>
      </c>
      <c r="D244" s="21">
        <f t="shared" si="38"/>
        <v>0</v>
      </c>
      <c r="E244" s="21">
        <f t="shared" si="38"/>
        <v>0</v>
      </c>
      <c r="F244" s="44">
        <f t="shared" si="38"/>
        <v>1713000</v>
      </c>
      <c r="G244" s="44">
        <f t="shared" si="38"/>
        <v>0</v>
      </c>
      <c r="H244" s="44">
        <f t="shared" si="38"/>
        <v>0</v>
      </c>
      <c r="I244" s="44">
        <f t="shared" si="38"/>
        <v>359463.07999999996</v>
      </c>
      <c r="J244" s="44">
        <f t="shared" si="38"/>
        <v>0</v>
      </c>
      <c r="K244" s="44">
        <f t="shared" si="38"/>
        <v>0</v>
      </c>
      <c r="M244" s="6"/>
      <c r="N244" s="6"/>
      <c r="O244" s="6"/>
      <c r="P244" s="6"/>
      <c r="Q244" s="6"/>
      <c r="R244" s="6"/>
    </row>
    <row r="245" spans="1:18" s="2" customFormat="1" ht="48.75" customHeight="1">
      <c r="A245" s="29">
        <v>68</v>
      </c>
      <c r="B245" s="14" t="s">
        <v>33</v>
      </c>
      <c r="C245" s="20">
        <v>1</v>
      </c>
      <c r="D245" s="20"/>
      <c r="E245" s="20">
        <v>1</v>
      </c>
      <c r="F245" s="43">
        <v>1000</v>
      </c>
      <c r="G245" s="43"/>
      <c r="H245" s="43">
        <v>1000</v>
      </c>
      <c r="I245" s="43">
        <v>984.65</v>
      </c>
      <c r="J245" s="43"/>
      <c r="K245" s="43"/>
      <c r="M245" s="6"/>
      <c r="N245" s="6"/>
      <c r="O245" s="6"/>
      <c r="P245" s="6"/>
      <c r="Q245" s="6"/>
      <c r="R245" s="6"/>
    </row>
    <row r="246" spans="1:18" s="2" customFormat="1" ht="48.75" customHeight="1">
      <c r="A246" s="11" t="s">
        <v>3</v>
      </c>
      <c r="B246" s="12"/>
      <c r="C246" s="21">
        <f>SUM(C245)</f>
        <v>1</v>
      </c>
      <c r="D246" s="21">
        <f>SUM(D245)</f>
        <v>0</v>
      </c>
      <c r="E246" s="21">
        <f>SUM(E245)</f>
        <v>1</v>
      </c>
      <c r="F246" s="44">
        <f t="shared" ref="F246:K246" si="39">SUM(F245)</f>
        <v>1000</v>
      </c>
      <c r="G246" s="44">
        <f t="shared" si="39"/>
        <v>0</v>
      </c>
      <c r="H246" s="44">
        <f t="shared" si="39"/>
        <v>1000</v>
      </c>
      <c r="I246" s="44">
        <f t="shared" si="39"/>
        <v>984.65</v>
      </c>
      <c r="J246" s="44">
        <f t="shared" si="39"/>
        <v>0</v>
      </c>
      <c r="K246" s="44">
        <f t="shared" si="39"/>
        <v>0</v>
      </c>
      <c r="M246" s="6"/>
      <c r="N246" s="6"/>
      <c r="O246" s="6"/>
      <c r="P246" s="6"/>
      <c r="Q246" s="6"/>
      <c r="R246" s="6"/>
    </row>
    <row r="247" spans="1:18" s="2" customFormat="1" ht="48.75" customHeight="1">
      <c r="A247" s="29">
        <v>69</v>
      </c>
      <c r="B247" s="14" t="s">
        <v>41</v>
      </c>
      <c r="C247" s="20">
        <v>389</v>
      </c>
      <c r="D247" s="20"/>
      <c r="E247" s="20">
        <v>68</v>
      </c>
      <c r="F247" s="43"/>
      <c r="G247" s="43"/>
      <c r="H247" s="43"/>
      <c r="I247" s="43"/>
      <c r="J247" s="43"/>
      <c r="K247" s="43"/>
      <c r="M247" s="6"/>
      <c r="N247" s="6"/>
      <c r="O247" s="6"/>
      <c r="P247" s="6"/>
      <c r="Q247" s="6"/>
      <c r="R247" s="6"/>
    </row>
    <row r="248" spans="1:18" s="2" customFormat="1" ht="48.75" customHeight="1">
      <c r="A248" s="34" t="s">
        <v>3</v>
      </c>
      <c r="B248" s="35"/>
      <c r="C248" s="21">
        <f>C247</f>
        <v>389</v>
      </c>
      <c r="D248" s="21">
        <f t="shared" ref="D248:K248" si="40">D247</f>
        <v>0</v>
      </c>
      <c r="E248" s="21">
        <f t="shared" si="40"/>
        <v>68</v>
      </c>
      <c r="F248" s="44">
        <f t="shared" si="40"/>
        <v>0</v>
      </c>
      <c r="G248" s="56">
        <f t="shared" si="40"/>
        <v>0</v>
      </c>
      <c r="H248" s="56">
        <f t="shared" si="40"/>
        <v>0</v>
      </c>
      <c r="I248" s="44">
        <f t="shared" si="40"/>
        <v>0</v>
      </c>
      <c r="J248" s="56">
        <f t="shared" si="40"/>
        <v>0</v>
      </c>
      <c r="K248" s="56">
        <f t="shared" si="40"/>
        <v>0</v>
      </c>
      <c r="M248" s="6"/>
      <c r="N248" s="6"/>
      <c r="O248" s="6"/>
      <c r="P248" s="6"/>
      <c r="Q248" s="6"/>
      <c r="R248" s="6"/>
    </row>
    <row r="249" spans="1:18" s="2" customFormat="1" ht="48.75" customHeight="1">
      <c r="A249" s="68">
        <v>71</v>
      </c>
      <c r="B249" s="47" t="s">
        <v>41</v>
      </c>
      <c r="C249" s="20">
        <v>2925</v>
      </c>
      <c r="D249" s="20"/>
      <c r="E249" s="20">
        <v>746</v>
      </c>
      <c r="F249" s="43">
        <v>3544126</v>
      </c>
      <c r="G249" s="43"/>
      <c r="H249" s="43">
        <v>902780</v>
      </c>
      <c r="I249" s="43">
        <v>2307125.1800000002</v>
      </c>
      <c r="J249" s="43"/>
      <c r="K249" s="43">
        <v>587284.70000000007</v>
      </c>
      <c r="M249" s="6"/>
      <c r="N249" s="6"/>
      <c r="O249" s="6"/>
      <c r="P249" s="6"/>
      <c r="Q249" s="6"/>
      <c r="R249" s="6"/>
    </row>
    <row r="250" spans="1:18" s="2" customFormat="1" ht="48.75" customHeight="1">
      <c r="A250" s="70"/>
      <c r="B250" s="47" t="s">
        <v>40</v>
      </c>
      <c r="C250" s="49">
        <v>1279</v>
      </c>
      <c r="D250" s="49"/>
      <c r="E250" s="49">
        <v>272</v>
      </c>
      <c r="F250" s="55">
        <v>659874</v>
      </c>
      <c r="G250" s="55"/>
      <c r="H250" s="55">
        <v>115220</v>
      </c>
      <c r="I250" s="55"/>
      <c r="J250" s="55"/>
      <c r="K250" s="55">
        <v>0</v>
      </c>
      <c r="M250" s="6"/>
      <c r="N250" s="6"/>
      <c r="O250" s="6"/>
      <c r="P250" s="6"/>
      <c r="Q250" s="6"/>
      <c r="R250" s="6"/>
    </row>
    <row r="251" spans="1:18" s="2" customFormat="1" ht="48.75" customHeight="1">
      <c r="A251" s="69"/>
      <c r="B251" s="47" t="s">
        <v>42</v>
      </c>
      <c r="C251" s="20"/>
      <c r="D251" s="20">
        <v>4493</v>
      </c>
      <c r="E251" s="20">
        <v>1144</v>
      </c>
      <c r="F251" s="43"/>
      <c r="G251" s="43">
        <v>4705086.87</v>
      </c>
      <c r="H251" s="43">
        <v>1198847.1300000001</v>
      </c>
      <c r="I251" s="43"/>
      <c r="J251" s="43">
        <v>4011384.0900000003</v>
      </c>
      <c r="K251" s="43">
        <v>1021113.3300000002</v>
      </c>
      <c r="M251" s="6"/>
      <c r="N251" s="6"/>
      <c r="O251" s="6"/>
      <c r="P251" s="6"/>
      <c r="Q251" s="6"/>
      <c r="R251" s="6"/>
    </row>
    <row r="252" spans="1:18" s="5" customFormat="1" ht="48.75" customHeight="1">
      <c r="A252" s="11" t="s">
        <v>3</v>
      </c>
      <c r="B252" s="12"/>
      <c r="C252" s="21">
        <f t="shared" ref="C252:K252" si="41">SUM(C249:C251)</f>
        <v>4204</v>
      </c>
      <c r="D252" s="21">
        <f t="shared" si="41"/>
        <v>4493</v>
      </c>
      <c r="E252" s="21">
        <f t="shared" si="41"/>
        <v>2162</v>
      </c>
      <c r="F252" s="44">
        <f t="shared" si="41"/>
        <v>4204000</v>
      </c>
      <c r="G252" s="44">
        <f t="shared" si="41"/>
        <v>4705086.87</v>
      </c>
      <c r="H252" s="44">
        <f t="shared" si="41"/>
        <v>2216847.13</v>
      </c>
      <c r="I252" s="44">
        <f t="shared" si="41"/>
        <v>2307125.1800000002</v>
      </c>
      <c r="J252" s="44">
        <f t="shared" si="41"/>
        <v>4011384.0900000003</v>
      </c>
      <c r="K252" s="44">
        <f t="shared" si="41"/>
        <v>1608398.0300000003</v>
      </c>
      <c r="M252" s="6"/>
      <c r="N252" s="6"/>
      <c r="O252" s="6"/>
      <c r="P252" s="6"/>
      <c r="Q252" s="6"/>
      <c r="R252" s="6"/>
    </row>
    <row r="253" spans="1:18" s="33" customFormat="1" ht="48.75" customHeight="1">
      <c r="A253" s="42">
        <v>75</v>
      </c>
      <c r="B253" s="32" t="s">
        <v>31</v>
      </c>
      <c r="C253" s="20"/>
      <c r="D253" s="20">
        <v>415</v>
      </c>
      <c r="E253" s="20">
        <v>246</v>
      </c>
      <c r="F253" s="43"/>
      <c r="G253" s="43">
        <v>415307.64</v>
      </c>
      <c r="H253" s="43">
        <v>245692.36</v>
      </c>
      <c r="I253" s="43"/>
      <c r="J253" s="43">
        <v>402655.08</v>
      </c>
      <c r="K253" s="43">
        <v>230151.89</v>
      </c>
      <c r="M253" s="6"/>
      <c r="N253" s="6"/>
      <c r="O253" s="6"/>
      <c r="P253" s="6"/>
      <c r="Q253" s="6"/>
      <c r="R253" s="6"/>
    </row>
    <row r="254" spans="1:18" s="5" customFormat="1" ht="48.75" customHeight="1">
      <c r="A254" s="11" t="s">
        <v>3</v>
      </c>
      <c r="B254" s="12"/>
      <c r="C254" s="21">
        <f t="shared" ref="C254:K254" si="42">SUM(C253:C253)</f>
        <v>0</v>
      </c>
      <c r="D254" s="21">
        <f t="shared" si="42"/>
        <v>415</v>
      </c>
      <c r="E254" s="21">
        <f t="shared" si="42"/>
        <v>246</v>
      </c>
      <c r="F254" s="44">
        <f t="shared" si="42"/>
        <v>0</v>
      </c>
      <c r="G254" s="44">
        <f t="shared" si="42"/>
        <v>415307.64</v>
      </c>
      <c r="H254" s="44">
        <f t="shared" si="42"/>
        <v>245692.36</v>
      </c>
      <c r="I254" s="44">
        <f t="shared" si="42"/>
        <v>0</v>
      </c>
      <c r="J254" s="44">
        <f t="shared" si="42"/>
        <v>402655.08</v>
      </c>
      <c r="K254" s="44">
        <f t="shared" si="42"/>
        <v>230151.89</v>
      </c>
      <c r="M254" s="6"/>
      <c r="N254" s="6"/>
      <c r="O254" s="6"/>
      <c r="P254" s="6"/>
      <c r="Q254" s="6"/>
      <c r="R254" s="6"/>
    </row>
    <row r="255" spans="1:18" s="5" customFormat="1" ht="48.75" customHeight="1">
      <c r="A255" s="29">
        <v>76</v>
      </c>
      <c r="B255" s="14" t="s">
        <v>56</v>
      </c>
      <c r="C255" s="20"/>
      <c r="D255" s="20">
        <v>8622</v>
      </c>
      <c r="E255" s="20">
        <v>2195</v>
      </c>
      <c r="F255" s="43">
        <v>170924.14</v>
      </c>
      <c r="G255" s="43">
        <v>8623968</v>
      </c>
      <c r="H255" s="43">
        <v>2193032</v>
      </c>
      <c r="I255" s="43">
        <v>136523.52000000002</v>
      </c>
      <c r="J255" s="43">
        <v>7010724.2000000011</v>
      </c>
      <c r="K255" s="43">
        <v>1819319.79</v>
      </c>
      <c r="M255" s="6"/>
      <c r="N255" s="6"/>
      <c r="O255" s="6"/>
      <c r="P255" s="6"/>
      <c r="Q255" s="6"/>
      <c r="R255" s="6"/>
    </row>
    <row r="256" spans="1:18" s="5" customFormat="1" ht="48.75" customHeight="1">
      <c r="A256" s="11" t="s">
        <v>3</v>
      </c>
      <c r="B256" s="12"/>
      <c r="C256" s="21">
        <f t="shared" ref="C256:K256" si="43">SUM(C255)</f>
        <v>0</v>
      </c>
      <c r="D256" s="21">
        <f t="shared" si="43"/>
        <v>8622</v>
      </c>
      <c r="E256" s="21">
        <f t="shared" si="43"/>
        <v>2195</v>
      </c>
      <c r="F256" s="44">
        <f t="shared" si="43"/>
        <v>170924.14</v>
      </c>
      <c r="G256" s="44">
        <f t="shared" si="43"/>
        <v>8623968</v>
      </c>
      <c r="H256" s="44">
        <f t="shared" si="43"/>
        <v>2193032</v>
      </c>
      <c r="I256" s="44">
        <f t="shared" si="43"/>
        <v>136523.52000000002</v>
      </c>
      <c r="J256" s="44">
        <f t="shared" si="43"/>
        <v>7010724.2000000011</v>
      </c>
      <c r="K256" s="44">
        <f t="shared" si="43"/>
        <v>1819319.79</v>
      </c>
      <c r="M256" s="6"/>
      <c r="N256" s="6"/>
      <c r="O256" s="6"/>
      <c r="P256" s="6"/>
      <c r="Q256" s="6"/>
      <c r="R256" s="6"/>
    </row>
    <row r="257" spans="1:18" s="2" customFormat="1" ht="48.75" customHeight="1">
      <c r="A257" s="72" t="s">
        <v>9</v>
      </c>
      <c r="B257" s="47" t="s">
        <v>89</v>
      </c>
      <c r="C257" s="20"/>
      <c r="D257" s="20"/>
      <c r="E257" s="20">
        <v>119</v>
      </c>
      <c r="F257" s="43"/>
      <c r="G257" s="43"/>
      <c r="H257" s="43">
        <v>119000</v>
      </c>
      <c r="I257" s="43"/>
      <c r="J257" s="43"/>
      <c r="K257" s="43">
        <v>67212.31</v>
      </c>
      <c r="M257" s="6"/>
      <c r="N257" s="6"/>
      <c r="O257" s="6"/>
      <c r="P257" s="6"/>
      <c r="Q257" s="6"/>
      <c r="R257" s="6"/>
    </row>
    <row r="258" spans="1:18" s="2" customFormat="1" ht="48.75" customHeight="1">
      <c r="A258" s="73"/>
      <c r="B258" s="47" t="s">
        <v>57</v>
      </c>
      <c r="C258" s="20"/>
      <c r="D258" s="20"/>
      <c r="E258" s="20"/>
      <c r="F258" s="43"/>
      <c r="G258" s="43"/>
      <c r="H258" s="43">
        <v>115800</v>
      </c>
      <c r="I258" s="43"/>
      <c r="J258" s="43"/>
      <c r="K258" s="43">
        <v>67254</v>
      </c>
      <c r="M258" s="6"/>
      <c r="N258" s="6"/>
      <c r="O258" s="6"/>
      <c r="P258" s="6"/>
      <c r="Q258" s="6"/>
      <c r="R258" s="6"/>
    </row>
    <row r="259" spans="1:18" s="2" customFormat="1" ht="48.75" customHeight="1">
      <c r="A259" s="73"/>
      <c r="B259" s="47" t="s">
        <v>54</v>
      </c>
      <c r="C259" s="20"/>
      <c r="D259" s="20">
        <v>103</v>
      </c>
      <c r="E259" s="20">
        <v>417</v>
      </c>
      <c r="F259" s="43"/>
      <c r="G259" s="43">
        <v>109431.36</v>
      </c>
      <c r="H259" s="43">
        <v>490402.56</v>
      </c>
      <c r="I259" s="43"/>
      <c r="J259" s="43">
        <v>68708.09</v>
      </c>
      <c r="K259" s="43">
        <v>88904.010000000009</v>
      </c>
      <c r="M259" s="6"/>
      <c r="N259" s="6"/>
      <c r="O259" s="6"/>
      <c r="P259" s="6"/>
      <c r="Q259" s="6"/>
      <c r="R259" s="6"/>
    </row>
    <row r="260" spans="1:18" s="2" customFormat="1" ht="48.75" customHeight="1">
      <c r="A260" s="73"/>
      <c r="B260" s="47" t="s">
        <v>41</v>
      </c>
      <c r="C260" s="20">
        <v>1127</v>
      </c>
      <c r="D260" s="20">
        <v>1607</v>
      </c>
      <c r="E260" s="20">
        <v>581</v>
      </c>
      <c r="F260" s="43"/>
      <c r="G260" s="43">
        <v>1607000</v>
      </c>
      <c r="H260" s="43">
        <v>282000</v>
      </c>
      <c r="I260" s="43"/>
      <c r="J260" s="43">
        <v>853784.7699999999</v>
      </c>
      <c r="K260" s="43">
        <v>170103.28000000003</v>
      </c>
      <c r="M260" s="6"/>
      <c r="N260" s="6"/>
      <c r="O260" s="6"/>
      <c r="P260" s="6"/>
      <c r="Q260" s="6"/>
      <c r="R260" s="6"/>
    </row>
    <row r="261" spans="1:18" s="2" customFormat="1" ht="48.75" customHeight="1">
      <c r="A261" s="73"/>
      <c r="B261" s="47" t="s">
        <v>40</v>
      </c>
      <c r="C261" s="20">
        <v>34729</v>
      </c>
      <c r="D261" s="20"/>
      <c r="E261" s="20">
        <v>7353</v>
      </c>
      <c r="F261" s="43">
        <v>52227484.100000001</v>
      </c>
      <c r="G261" s="43"/>
      <c r="H261" s="43">
        <v>11043159.17</v>
      </c>
      <c r="I261" s="43">
        <v>30191252.799999997</v>
      </c>
      <c r="J261" s="43"/>
      <c r="K261" s="43">
        <v>6390461.2700000005</v>
      </c>
      <c r="M261" s="6"/>
      <c r="N261" s="6"/>
      <c r="O261" s="6"/>
      <c r="P261" s="6"/>
      <c r="Q261" s="6"/>
      <c r="R261" s="6"/>
    </row>
    <row r="262" spans="1:18" s="2" customFormat="1" ht="48.75" customHeight="1">
      <c r="A262" s="73"/>
      <c r="B262" s="47" t="s">
        <v>42</v>
      </c>
      <c r="C262" s="20"/>
      <c r="D262" s="20">
        <v>1893</v>
      </c>
      <c r="E262" s="20">
        <v>480</v>
      </c>
      <c r="F262" s="43"/>
      <c r="G262" s="43">
        <v>2092819.21</v>
      </c>
      <c r="H262" s="43">
        <v>530863.53</v>
      </c>
      <c r="I262" s="43"/>
      <c r="J262" s="43">
        <v>1902097.63</v>
      </c>
      <c r="K262" s="43">
        <v>484174.66000000009</v>
      </c>
      <c r="M262" s="6"/>
      <c r="N262" s="6"/>
      <c r="O262" s="6"/>
      <c r="P262" s="6"/>
      <c r="Q262" s="6"/>
      <c r="R262" s="6"/>
    </row>
    <row r="263" spans="1:18" s="38" customFormat="1" ht="48.75" customHeight="1">
      <c r="A263" s="74"/>
      <c r="B263" s="47" t="s">
        <v>44</v>
      </c>
      <c r="C263" s="20"/>
      <c r="D263" s="20">
        <v>46</v>
      </c>
      <c r="E263" s="20">
        <v>19</v>
      </c>
      <c r="F263" s="43"/>
      <c r="G263" s="43">
        <v>46000</v>
      </c>
      <c r="H263" s="43">
        <v>19000</v>
      </c>
      <c r="I263" s="43"/>
      <c r="J263" s="43">
        <v>33413.72</v>
      </c>
      <c r="K263" s="43">
        <v>14320.19</v>
      </c>
      <c r="M263" s="6"/>
      <c r="N263" s="6"/>
      <c r="O263" s="6"/>
      <c r="P263" s="6"/>
      <c r="Q263" s="6"/>
      <c r="R263" s="6"/>
    </row>
    <row r="264" spans="1:18" s="2" customFormat="1" ht="48.75" customHeight="1">
      <c r="A264" s="61" t="s">
        <v>9</v>
      </c>
      <c r="B264" s="47" t="s">
        <v>31</v>
      </c>
      <c r="C264" s="20"/>
      <c r="D264" s="20">
        <v>26285</v>
      </c>
      <c r="E264" s="20">
        <v>15025</v>
      </c>
      <c r="F264" s="43"/>
      <c r="G264" s="43">
        <v>26285000</v>
      </c>
      <c r="H264" s="43">
        <v>15025000</v>
      </c>
      <c r="I264" s="43"/>
      <c r="J264" s="43">
        <v>19788743.199999999</v>
      </c>
      <c r="K264" s="43">
        <v>11310239.449999999</v>
      </c>
      <c r="M264" s="6"/>
      <c r="N264" s="6"/>
      <c r="O264" s="6"/>
      <c r="P264" s="6"/>
      <c r="Q264" s="6"/>
      <c r="R264" s="6"/>
    </row>
    <row r="265" spans="1:18" s="2" customFormat="1" ht="48.75" customHeight="1">
      <c r="A265" s="11" t="s">
        <v>3</v>
      </c>
      <c r="B265" s="12"/>
      <c r="C265" s="21">
        <f t="shared" ref="C265:K265" si="44">SUM(C257:C264)</f>
        <v>35856</v>
      </c>
      <c r="D265" s="21">
        <f t="shared" si="44"/>
        <v>29934</v>
      </c>
      <c r="E265" s="21">
        <f t="shared" si="44"/>
        <v>23994</v>
      </c>
      <c r="F265" s="44">
        <f t="shared" si="44"/>
        <v>52227484.100000001</v>
      </c>
      <c r="G265" s="44">
        <f t="shared" si="44"/>
        <v>30140250.57</v>
      </c>
      <c r="H265" s="44">
        <f t="shared" si="44"/>
        <v>27625225.259999998</v>
      </c>
      <c r="I265" s="44">
        <f t="shared" si="44"/>
        <v>30191252.799999997</v>
      </c>
      <c r="J265" s="44">
        <f t="shared" si="44"/>
        <v>22646747.41</v>
      </c>
      <c r="K265" s="44">
        <f t="shared" si="44"/>
        <v>18592669.170000002</v>
      </c>
      <c r="M265" s="6"/>
      <c r="N265" s="6"/>
      <c r="O265" s="6"/>
      <c r="P265" s="6"/>
      <c r="Q265" s="6"/>
      <c r="R265" s="6"/>
    </row>
    <row r="266" spans="1:18" s="2" customFormat="1" ht="48.75" customHeight="1">
      <c r="A266" s="72" t="s">
        <v>10</v>
      </c>
      <c r="B266" s="47" t="s">
        <v>88</v>
      </c>
      <c r="C266" s="21"/>
      <c r="D266" s="21"/>
      <c r="E266" s="21"/>
      <c r="F266" s="43"/>
      <c r="G266" s="43">
        <v>42000</v>
      </c>
      <c r="H266" s="43">
        <v>18000</v>
      </c>
      <c r="I266" s="43"/>
      <c r="J266" s="43">
        <v>41959.62</v>
      </c>
      <c r="K266" s="43">
        <v>17982.71</v>
      </c>
      <c r="M266" s="6"/>
      <c r="N266" s="6"/>
      <c r="O266" s="6"/>
      <c r="P266" s="6"/>
      <c r="Q266" s="6"/>
      <c r="R266" s="6"/>
    </row>
    <row r="267" spans="1:18" s="2" customFormat="1" ht="48.75" customHeight="1">
      <c r="A267" s="73"/>
      <c r="B267" s="47" t="s">
        <v>41</v>
      </c>
      <c r="C267" s="20"/>
      <c r="D267" s="20">
        <v>1312</v>
      </c>
      <c r="E267" s="20">
        <v>230</v>
      </c>
      <c r="F267" s="43"/>
      <c r="G267" s="43">
        <v>1312000.0000000002</v>
      </c>
      <c r="H267" s="43">
        <v>230000</v>
      </c>
      <c r="I267" s="43"/>
      <c r="J267" s="43">
        <v>1078235.0200000003</v>
      </c>
      <c r="K267" s="43">
        <v>190277.18</v>
      </c>
      <c r="M267" s="6"/>
      <c r="N267" s="6"/>
      <c r="O267" s="6"/>
      <c r="P267" s="6"/>
      <c r="Q267" s="6"/>
      <c r="R267" s="6"/>
    </row>
    <row r="268" spans="1:18" s="2" customFormat="1" ht="48.75" customHeight="1">
      <c r="A268" s="73"/>
      <c r="B268" s="47" t="s">
        <v>40</v>
      </c>
      <c r="C268" s="20">
        <v>23930</v>
      </c>
      <c r="D268" s="20"/>
      <c r="E268" s="20">
        <v>5070</v>
      </c>
      <c r="F268" s="43">
        <v>23930000</v>
      </c>
      <c r="G268" s="43"/>
      <c r="H268" s="43">
        <v>5070000</v>
      </c>
      <c r="I268" s="43">
        <v>14541548.279999997</v>
      </c>
      <c r="J268" s="43"/>
      <c r="K268" s="43">
        <v>3071950.88</v>
      </c>
      <c r="M268" s="6"/>
      <c r="N268" s="6"/>
      <c r="O268" s="6"/>
      <c r="P268" s="6"/>
      <c r="Q268" s="6"/>
      <c r="R268" s="6"/>
    </row>
    <row r="269" spans="1:18" s="2" customFormat="1" ht="48.75" customHeight="1">
      <c r="A269" s="73"/>
      <c r="B269" s="47" t="s">
        <v>44</v>
      </c>
      <c r="C269" s="20"/>
      <c r="D269" s="20">
        <v>42</v>
      </c>
      <c r="E269" s="20">
        <v>18</v>
      </c>
      <c r="F269" s="43"/>
      <c r="G269" s="43"/>
      <c r="H269" s="43"/>
      <c r="I269" s="43"/>
      <c r="J269" s="43"/>
      <c r="K269" s="43"/>
      <c r="M269" s="6"/>
      <c r="N269" s="6"/>
      <c r="O269" s="6"/>
      <c r="P269" s="6"/>
      <c r="Q269" s="6"/>
      <c r="R269" s="6"/>
    </row>
    <row r="270" spans="1:18" s="38" customFormat="1" ht="48.75" customHeight="1">
      <c r="A270" s="74"/>
      <c r="B270" s="47" t="s">
        <v>31</v>
      </c>
      <c r="C270" s="20"/>
      <c r="D270" s="20">
        <v>5199</v>
      </c>
      <c r="E270" s="20">
        <v>2971</v>
      </c>
      <c r="F270" s="43"/>
      <c r="G270" s="43">
        <v>5199000</v>
      </c>
      <c r="H270" s="43">
        <v>2971000</v>
      </c>
      <c r="I270" s="43"/>
      <c r="J270" s="43">
        <v>4660069.4000000004</v>
      </c>
      <c r="K270" s="43">
        <v>2663629.44</v>
      </c>
      <c r="M270" s="6"/>
      <c r="N270" s="6"/>
      <c r="O270" s="6"/>
      <c r="P270" s="6"/>
      <c r="Q270" s="6"/>
      <c r="R270" s="6"/>
    </row>
    <row r="271" spans="1:18" s="2" customFormat="1" ht="48.75" customHeight="1">
      <c r="A271" s="11" t="s">
        <v>3</v>
      </c>
      <c r="B271" s="12"/>
      <c r="C271" s="21">
        <f t="shared" ref="C271:K271" si="45">SUM(C266:C270)</f>
        <v>23930</v>
      </c>
      <c r="D271" s="21">
        <f t="shared" si="45"/>
        <v>6553</v>
      </c>
      <c r="E271" s="21">
        <f t="shared" si="45"/>
        <v>8289</v>
      </c>
      <c r="F271" s="44">
        <f t="shared" si="45"/>
        <v>23930000</v>
      </c>
      <c r="G271" s="44">
        <f t="shared" si="45"/>
        <v>6553000</v>
      </c>
      <c r="H271" s="44">
        <f t="shared" si="45"/>
        <v>8289000</v>
      </c>
      <c r="I271" s="44">
        <f t="shared" si="45"/>
        <v>14541548.279999997</v>
      </c>
      <c r="J271" s="44">
        <f t="shared" si="45"/>
        <v>5780264.040000001</v>
      </c>
      <c r="K271" s="44">
        <f t="shared" si="45"/>
        <v>5943840.21</v>
      </c>
      <c r="M271" s="6"/>
      <c r="N271" s="6"/>
      <c r="O271" s="6"/>
      <c r="P271" s="6"/>
      <c r="Q271" s="6"/>
      <c r="R271" s="6"/>
    </row>
    <row r="272" spans="1:18" s="2" customFormat="1" ht="48.75" customHeight="1">
      <c r="A272" s="72" t="s">
        <v>11</v>
      </c>
      <c r="B272" s="47" t="s">
        <v>59</v>
      </c>
      <c r="C272" s="20">
        <v>20762</v>
      </c>
      <c r="D272" s="20"/>
      <c r="E272" s="20">
        <v>4194</v>
      </c>
      <c r="F272" s="43">
        <v>34444609.119999997</v>
      </c>
      <c r="G272" s="43"/>
      <c r="H272" s="43">
        <v>6886009.2799999993</v>
      </c>
      <c r="I272" s="43">
        <v>31465198.489999998</v>
      </c>
      <c r="J272" s="43"/>
      <c r="K272" s="43">
        <v>6346012.9699999997</v>
      </c>
      <c r="M272" s="6"/>
      <c r="N272" s="6"/>
      <c r="O272" s="6"/>
      <c r="P272" s="6"/>
      <c r="Q272" s="6"/>
      <c r="R272" s="6"/>
    </row>
    <row r="273" spans="1:18" s="2" customFormat="1" ht="48.75" customHeight="1">
      <c r="A273" s="73"/>
      <c r="B273" s="47" t="s">
        <v>54</v>
      </c>
      <c r="C273" s="20"/>
      <c r="D273" s="20">
        <v>3724</v>
      </c>
      <c r="E273" s="20">
        <v>2761</v>
      </c>
      <c r="F273" s="43"/>
      <c r="G273" s="43">
        <v>3810830.35</v>
      </c>
      <c r="H273" s="43">
        <v>2866382.15</v>
      </c>
      <c r="I273" s="43"/>
      <c r="J273" s="43">
        <v>796739.77</v>
      </c>
      <c r="K273" s="43">
        <v>182372.09</v>
      </c>
      <c r="M273" s="6"/>
      <c r="N273" s="6"/>
      <c r="O273" s="6"/>
      <c r="P273" s="6"/>
      <c r="Q273" s="6"/>
      <c r="R273" s="6"/>
    </row>
    <row r="274" spans="1:18" s="2" customFormat="1" ht="48.75" customHeight="1">
      <c r="A274" s="73"/>
      <c r="B274" s="47" t="s">
        <v>41</v>
      </c>
      <c r="C274" s="49">
        <v>53</v>
      </c>
      <c r="D274" s="49">
        <v>2191</v>
      </c>
      <c r="E274" s="49">
        <v>400</v>
      </c>
      <c r="F274" s="55">
        <v>53000</v>
      </c>
      <c r="G274" s="55">
        <v>2191000</v>
      </c>
      <c r="H274" s="55">
        <v>373848.64</v>
      </c>
      <c r="I274" s="55"/>
      <c r="J274" s="55">
        <v>1368643.7200000002</v>
      </c>
      <c r="K274" s="55">
        <v>241525.55000000002</v>
      </c>
      <c r="M274" s="6"/>
      <c r="N274" s="6"/>
      <c r="O274" s="6"/>
      <c r="P274" s="6"/>
      <c r="Q274" s="6"/>
      <c r="R274" s="6"/>
    </row>
    <row r="275" spans="1:18" s="2" customFormat="1" ht="48.75" customHeight="1">
      <c r="A275" s="73"/>
      <c r="B275" s="47" t="s">
        <v>40</v>
      </c>
      <c r="C275" s="20">
        <v>10232</v>
      </c>
      <c r="D275" s="20"/>
      <c r="E275" s="20">
        <v>2170</v>
      </c>
      <c r="F275" s="43">
        <v>10232000</v>
      </c>
      <c r="G275" s="43"/>
      <c r="H275" s="43">
        <v>2170000</v>
      </c>
      <c r="I275" s="43">
        <v>8595347.0500000007</v>
      </c>
      <c r="J275" s="43"/>
      <c r="K275" s="43">
        <v>1817086.49</v>
      </c>
      <c r="M275" s="6"/>
      <c r="N275" s="6"/>
      <c r="O275" s="6"/>
      <c r="P275" s="6"/>
      <c r="Q275" s="6"/>
      <c r="R275" s="6"/>
    </row>
    <row r="276" spans="1:18" s="38" customFormat="1" ht="48.75" customHeight="1">
      <c r="A276" s="73"/>
      <c r="B276" s="51" t="s">
        <v>44</v>
      </c>
      <c r="C276" s="20"/>
      <c r="D276" s="20">
        <v>108</v>
      </c>
      <c r="E276" s="20">
        <v>47</v>
      </c>
      <c r="F276" s="43"/>
      <c r="G276" s="43">
        <v>108000</v>
      </c>
      <c r="H276" s="43">
        <v>47000</v>
      </c>
      <c r="I276" s="43"/>
      <c r="J276" s="43">
        <v>108000</v>
      </c>
      <c r="K276" s="43">
        <v>46285.71</v>
      </c>
      <c r="M276" s="6"/>
      <c r="N276" s="6"/>
      <c r="O276" s="6"/>
      <c r="P276" s="6"/>
      <c r="Q276" s="6"/>
      <c r="R276" s="6"/>
    </row>
    <row r="277" spans="1:18" s="5" customFormat="1" ht="48.75" customHeight="1">
      <c r="A277" s="74"/>
      <c r="B277" s="47" t="s">
        <v>31</v>
      </c>
      <c r="C277" s="20"/>
      <c r="D277" s="20">
        <v>61318</v>
      </c>
      <c r="E277" s="20">
        <v>35050</v>
      </c>
      <c r="F277" s="43"/>
      <c r="G277" s="43">
        <v>63598771</v>
      </c>
      <c r="H277" s="43">
        <v>37022129</v>
      </c>
      <c r="I277" s="43"/>
      <c r="J277" s="43">
        <v>53740064.049999997</v>
      </c>
      <c r="K277" s="43">
        <v>31386429.379999999</v>
      </c>
      <c r="M277" s="6"/>
      <c r="N277" s="6"/>
      <c r="O277" s="6"/>
      <c r="P277" s="6"/>
      <c r="Q277" s="6"/>
      <c r="R277" s="6"/>
    </row>
    <row r="278" spans="1:18" s="2" customFormat="1" ht="48.75" customHeight="1">
      <c r="A278" s="11" t="s">
        <v>3</v>
      </c>
      <c r="B278" s="12"/>
      <c r="C278" s="21">
        <f t="shared" ref="C278:K278" si="46">SUM(C272:C277)</f>
        <v>31047</v>
      </c>
      <c r="D278" s="21">
        <f t="shared" si="46"/>
        <v>67341</v>
      </c>
      <c r="E278" s="21">
        <f t="shared" si="46"/>
        <v>44622</v>
      </c>
      <c r="F278" s="44">
        <f t="shared" si="46"/>
        <v>44729609.119999997</v>
      </c>
      <c r="G278" s="44">
        <f t="shared" si="46"/>
        <v>69708601.349999994</v>
      </c>
      <c r="H278" s="44">
        <f t="shared" si="46"/>
        <v>49365369.07</v>
      </c>
      <c r="I278" s="44">
        <f t="shared" si="46"/>
        <v>40060545.539999999</v>
      </c>
      <c r="J278" s="44">
        <f t="shared" si="46"/>
        <v>56013447.539999999</v>
      </c>
      <c r="K278" s="44">
        <f t="shared" si="46"/>
        <v>40019712.189999998</v>
      </c>
      <c r="M278" s="6"/>
      <c r="N278" s="6"/>
      <c r="O278" s="6"/>
      <c r="P278" s="6"/>
      <c r="Q278" s="6"/>
      <c r="R278" s="6"/>
    </row>
    <row r="279" spans="1:18" s="2" customFormat="1" ht="48.75" customHeight="1">
      <c r="A279" s="72" t="s">
        <v>12</v>
      </c>
      <c r="B279" s="47" t="s">
        <v>89</v>
      </c>
      <c r="C279" s="20"/>
      <c r="D279" s="20"/>
      <c r="E279" s="20"/>
      <c r="F279" s="43"/>
      <c r="G279" s="43"/>
      <c r="H279" s="43">
        <v>400612.62</v>
      </c>
      <c r="I279" s="43"/>
      <c r="J279" s="43"/>
      <c r="K279" s="43">
        <v>391460.33</v>
      </c>
      <c r="M279" s="6"/>
      <c r="N279" s="6"/>
      <c r="O279" s="6"/>
      <c r="P279" s="6"/>
      <c r="Q279" s="6"/>
      <c r="R279" s="6"/>
    </row>
    <row r="280" spans="1:18" s="2" customFormat="1" ht="48.75" customHeight="1">
      <c r="A280" s="73"/>
      <c r="B280" s="47" t="s">
        <v>54</v>
      </c>
      <c r="C280" s="20"/>
      <c r="D280" s="20">
        <v>617</v>
      </c>
      <c r="E280" s="20">
        <v>417</v>
      </c>
      <c r="F280" s="43"/>
      <c r="G280" s="43">
        <v>616780</v>
      </c>
      <c r="H280" s="43">
        <v>138360.69</v>
      </c>
      <c r="I280" s="43"/>
      <c r="J280" s="43">
        <v>308140.89</v>
      </c>
      <c r="K280" s="43">
        <v>92727.87000000001</v>
      </c>
      <c r="M280" s="6"/>
      <c r="N280" s="6"/>
      <c r="O280" s="6"/>
      <c r="P280" s="6"/>
      <c r="Q280" s="6"/>
      <c r="R280" s="6"/>
    </row>
    <row r="281" spans="1:18" s="2" customFormat="1" ht="48.75" customHeight="1">
      <c r="A281" s="73"/>
      <c r="B281" s="47" t="s">
        <v>41</v>
      </c>
      <c r="C281" s="20"/>
      <c r="D281" s="20">
        <v>1490</v>
      </c>
      <c r="E281" s="20">
        <v>263</v>
      </c>
      <c r="F281" s="43"/>
      <c r="G281" s="43">
        <v>1425351</v>
      </c>
      <c r="H281" s="43">
        <v>246541</v>
      </c>
      <c r="I281" s="43"/>
      <c r="J281" s="43">
        <v>758716.79999999981</v>
      </c>
      <c r="K281" s="43">
        <v>133888.4</v>
      </c>
      <c r="M281" s="6"/>
      <c r="N281" s="6"/>
      <c r="O281" s="6"/>
      <c r="P281" s="6"/>
      <c r="Q281" s="6"/>
      <c r="R281" s="6"/>
    </row>
    <row r="282" spans="1:18" s="2" customFormat="1" ht="48.75" customHeight="1">
      <c r="A282" s="73"/>
      <c r="B282" s="47" t="s">
        <v>40</v>
      </c>
      <c r="C282" s="20">
        <v>8989</v>
      </c>
      <c r="D282" s="20"/>
      <c r="E282" s="20">
        <v>1904</v>
      </c>
      <c r="F282" s="43">
        <v>8989000</v>
      </c>
      <c r="G282" s="43"/>
      <c r="H282" s="43">
        <v>1904500</v>
      </c>
      <c r="I282" s="43">
        <v>3047773.1100000003</v>
      </c>
      <c r="J282" s="43"/>
      <c r="K282" s="43">
        <v>645603.43999999994</v>
      </c>
      <c r="M282" s="6"/>
      <c r="N282" s="6"/>
      <c r="O282" s="6"/>
      <c r="P282" s="6"/>
      <c r="Q282" s="6"/>
      <c r="R282" s="6"/>
    </row>
    <row r="283" spans="1:18" s="2" customFormat="1" ht="48.75" customHeight="1">
      <c r="A283" s="74"/>
      <c r="B283" s="47" t="s">
        <v>42</v>
      </c>
      <c r="C283" s="20"/>
      <c r="D283" s="20">
        <v>1181</v>
      </c>
      <c r="E283" s="20">
        <v>307</v>
      </c>
      <c r="F283" s="43"/>
      <c r="G283" s="43">
        <v>1246094</v>
      </c>
      <c r="H283" s="43">
        <v>323014</v>
      </c>
      <c r="I283" s="43"/>
      <c r="J283" s="43">
        <v>1186089.8399999999</v>
      </c>
      <c r="K283" s="43">
        <v>301919.87</v>
      </c>
      <c r="M283" s="6"/>
      <c r="N283" s="6"/>
      <c r="O283" s="6"/>
      <c r="P283" s="6"/>
      <c r="Q283" s="6"/>
      <c r="R283" s="6"/>
    </row>
    <row r="284" spans="1:18" s="2" customFormat="1" ht="48.75" customHeight="1">
      <c r="A284" s="72" t="s">
        <v>12</v>
      </c>
      <c r="B284" s="51" t="s">
        <v>44</v>
      </c>
      <c r="C284" s="49"/>
      <c r="D284" s="49">
        <v>79</v>
      </c>
      <c r="E284" s="49">
        <v>34</v>
      </c>
      <c r="F284" s="55"/>
      <c r="G284" s="55">
        <v>79100</v>
      </c>
      <c r="H284" s="55">
        <v>33900</v>
      </c>
      <c r="I284" s="55"/>
      <c r="J284" s="55">
        <v>79097.929999999993</v>
      </c>
      <c r="K284" s="55">
        <v>33897.980000000003</v>
      </c>
      <c r="M284" s="6"/>
      <c r="N284" s="6"/>
      <c r="O284" s="6"/>
      <c r="P284" s="6"/>
      <c r="Q284" s="6"/>
      <c r="R284" s="6"/>
    </row>
    <row r="285" spans="1:18" s="2" customFormat="1" ht="48.75" customHeight="1">
      <c r="A285" s="74"/>
      <c r="B285" s="47" t="s">
        <v>31</v>
      </c>
      <c r="C285" s="20"/>
      <c r="D285" s="20">
        <v>7325</v>
      </c>
      <c r="E285" s="20">
        <v>4188</v>
      </c>
      <c r="F285" s="43"/>
      <c r="G285" s="43">
        <v>8812786.1600000001</v>
      </c>
      <c r="H285" s="43">
        <v>5037765.7200000007</v>
      </c>
      <c r="I285" s="43"/>
      <c r="J285" s="43">
        <v>8291235.1600000001</v>
      </c>
      <c r="K285" s="43">
        <v>4739151.6400000006</v>
      </c>
      <c r="M285" s="6"/>
      <c r="N285" s="6"/>
      <c r="O285" s="6"/>
      <c r="P285" s="6"/>
      <c r="Q285" s="6"/>
      <c r="R285" s="6"/>
    </row>
    <row r="286" spans="1:18" s="5" customFormat="1" ht="48.75" customHeight="1">
      <c r="A286" s="11" t="s">
        <v>3</v>
      </c>
      <c r="B286" s="12"/>
      <c r="C286" s="21">
        <f t="shared" ref="C286:K286" si="47">SUM(C279:C285)</f>
        <v>8989</v>
      </c>
      <c r="D286" s="21">
        <f t="shared" si="47"/>
        <v>10692</v>
      </c>
      <c r="E286" s="21">
        <f t="shared" si="47"/>
        <v>7113</v>
      </c>
      <c r="F286" s="44">
        <f t="shared" si="47"/>
        <v>8989000</v>
      </c>
      <c r="G286" s="44">
        <f t="shared" si="47"/>
        <v>12180111.16</v>
      </c>
      <c r="H286" s="44">
        <f t="shared" si="47"/>
        <v>8084694.0300000012</v>
      </c>
      <c r="I286" s="44">
        <f t="shared" si="47"/>
        <v>3047773.1100000003</v>
      </c>
      <c r="J286" s="44">
        <f t="shared" si="47"/>
        <v>10623280.620000001</v>
      </c>
      <c r="K286" s="44">
        <f t="shared" si="47"/>
        <v>6338649.5300000012</v>
      </c>
      <c r="M286" s="6"/>
      <c r="N286" s="6"/>
      <c r="O286" s="6"/>
      <c r="P286" s="6"/>
      <c r="Q286" s="6"/>
      <c r="R286" s="6"/>
    </row>
    <row r="287" spans="1:18" s="2" customFormat="1" ht="48.75" customHeight="1">
      <c r="A287" s="72" t="s">
        <v>13</v>
      </c>
      <c r="B287" s="47" t="s">
        <v>54</v>
      </c>
      <c r="C287" s="20"/>
      <c r="D287" s="20"/>
      <c r="E287" s="20"/>
      <c r="F287" s="43"/>
      <c r="G287" s="43"/>
      <c r="H287" s="43">
        <v>27752.27</v>
      </c>
      <c r="I287" s="43"/>
      <c r="J287" s="43"/>
      <c r="K287" s="43">
        <v>27752.27</v>
      </c>
      <c r="M287" s="6"/>
      <c r="N287" s="6"/>
      <c r="O287" s="6"/>
      <c r="P287" s="6"/>
      <c r="Q287" s="6"/>
      <c r="R287" s="6"/>
    </row>
    <row r="288" spans="1:18" s="2" customFormat="1" ht="48.75" customHeight="1">
      <c r="A288" s="73"/>
      <c r="B288" s="51" t="s">
        <v>41</v>
      </c>
      <c r="C288" s="49">
        <v>110</v>
      </c>
      <c r="D288" s="49">
        <v>1789</v>
      </c>
      <c r="E288" s="49">
        <v>343</v>
      </c>
      <c r="F288" s="55">
        <v>110000</v>
      </c>
      <c r="G288" s="55">
        <v>1789000</v>
      </c>
      <c r="H288" s="55">
        <v>339138.37</v>
      </c>
      <c r="I288" s="55"/>
      <c r="J288" s="55">
        <v>1697172.1500000001</v>
      </c>
      <c r="K288" s="55">
        <v>298265.89</v>
      </c>
      <c r="M288" s="6"/>
      <c r="N288" s="6"/>
      <c r="O288" s="6"/>
      <c r="P288" s="6"/>
      <c r="Q288" s="6"/>
      <c r="R288" s="6"/>
    </row>
    <row r="289" spans="1:18" s="2" customFormat="1" ht="48.75" customHeight="1">
      <c r="A289" s="73"/>
      <c r="B289" s="47" t="s">
        <v>40</v>
      </c>
      <c r="C289" s="20">
        <v>10763</v>
      </c>
      <c r="D289" s="20"/>
      <c r="E289" s="20">
        <v>2277</v>
      </c>
      <c r="F289" s="43">
        <v>20116894.440000001</v>
      </c>
      <c r="G289" s="43"/>
      <c r="H289" s="43">
        <v>4259181.2800000012</v>
      </c>
      <c r="I289" s="43">
        <v>11844790.18</v>
      </c>
      <c r="J289" s="43"/>
      <c r="K289" s="43">
        <v>2359051.64</v>
      </c>
      <c r="M289" s="6"/>
      <c r="N289" s="6"/>
      <c r="O289" s="6"/>
      <c r="P289" s="6"/>
      <c r="Q289" s="6"/>
      <c r="R289" s="6"/>
    </row>
    <row r="290" spans="1:18" s="2" customFormat="1" ht="48.75" customHeight="1">
      <c r="A290" s="73"/>
      <c r="B290" s="47" t="s">
        <v>44</v>
      </c>
      <c r="C290" s="20"/>
      <c r="D290" s="20">
        <v>84</v>
      </c>
      <c r="E290" s="20">
        <v>36</v>
      </c>
      <c r="F290" s="43"/>
      <c r="G290" s="43">
        <v>84000</v>
      </c>
      <c r="H290" s="43">
        <v>36000</v>
      </c>
      <c r="I290" s="43"/>
      <c r="J290" s="43">
        <v>84000</v>
      </c>
      <c r="K290" s="43">
        <v>36000</v>
      </c>
      <c r="M290" s="6"/>
      <c r="N290" s="6"/>
      <c r="O290" s="6"/>
      <c r="P290" s="6"/>
      <c r="Q290" s="6"/>
      <c r="R290" s="6"/>
    </row>
    <row r="291" spans="1:18" s="38" customFormat="1" ht="48.75" customHeight="1">
      <c r="A291" s="74"/>
      <c r="B291" s="47" t="s">
        <v>31</v>
      </c>
      <c r="C291" s="20"/>
      <c r="D291" s="20">
        <v>5066</v>
      </c>
      <c r="E291" s="20">
        <v>2896</v>
      </c>
      <c r="F291" s="43"/>
      <c r="G291" s="43">
        <v>5066000</v>
      </c>
      <c r="H291" s="43">
        <v>2896000</v>
      </c>
      <c r="I291" s="43"/>
      <c r="J291" s="43">
        <v>4809623.34</v>
      </c>
      <c r="K291" s="43">
        <v>2749116.36</v>
      </c>
      <c r="M291" s="6"/>
      <c r="N291" s="6"/>
      <c r="O291" s="6"/>
      <c r="P291" s="6"/>
      <c r="Q291" s="6"/>
      <c r="R291" s="6"/>
    </row>
    <row r="292" spans="1:18" s="2" customFormat="1" ht="48.75" customHeight="1">
      <c r="A292" s="11" t="s">
        <v>3</v>
      </c>
      <c r="B292" s="12"/>
      <c r="C292" s="21">
        <f t="shared" ref="C292:K292" si="48">SUM(C287:C291)</f>
        <v>10873</v>
      </c>
      <c r="D292" s="21">
        <f t="shared" si="48"/>
        <v>6939</v>
      </c>
      <c r="E292" s="21">
        <f t="shared" si="48"/>
        <v>5552</v>
      </c>
      <c r="F292" s="44">
        <f t="shared" si="48"/>
        <v>20226894.440000001</v>
      </c>
      <c r="G292" s="44">
        <f t="shared" si="48"/>
        <v>6939000</v>
      </c>
      <c r="H292" s="44">
        <f t="shared" si="48"/>
        <v>7558071.9200000009</v>
      </c>
      <c r="I292" s="44">
        <f t="shared" si="48"/>
        <v>11844790.18</v>
      </c>
      <c r="J292" s="44">
        <f t="shared" si="48"/>
        <v>6590795.4900000002</v>
      </c>
      <c r="K292" s="44">
        <f t="shared" si="48"/>
        <v>5470186.1600000001</v>
      </c>
      <c r="M292" s="6"/>
      <c r="N292" s="6"/>
      <c r="O292" s="6"/>
      <c r="P292" s="6"/>
      <c r="Q292" s="6"/>
      <c r="R292" s="6"/>
    </row>
    <row r="293" spans="1:18" s="2" customFormat="1" ht="48.75" customHeight="1">
      <c r="A293" s="77" t="s">
        <v>14</v>
      </c>
      <c r="B293" s="47" t="s">
        <v>89</v>
      </c>
      <c r="C293" s="20"/>
      <c r="D293" s="20"/>
      <c r="E293" s="20">
        <v>10</v>
      </c>
      <c r="F293" s="43"/>
      <c r="G293" s="43"/>
      <c r="H293" s="43">
        <v>10000</v>
      </c>
      <c r="I293" s="43"/>
      <c r="J293" s="43"/>
      <c r="K293" s="43">
        <v>4800.5</v>
      </c>
      <c r="M293" s="6"/>
      <c r="N293" s="6"/>
      <c r="O293" s="6"/>
      <c r="P293" s="6"/>
      <c r="Q293" s="6"/>
      <c r="R293" s="6"/>
    </row>
    <row r="294" spans="1:18" s="2" customFormat="1" ht="48.75" customHeight="1">
      <c r="A294" s="77"/>
      <c r="B294" s="47" t="s">
        <v>54</v>
      </c>
      <c r="C294" s="20"/>
      <c r="D294" s="20">
        <v>3311</v>
      </c>
      <c r="E294" s="20">
        <v>1347</v>
      </c>
      <c r="F294" s="43"/>
      <c r="G294" s="43">
        <v>3311000</v>
      </c>
      <c r="H294" s="43">
        <v>1477083.3399999999</v>
      </c>
      <c r="I294" s="43"/>
      <c r="J294" s="43">
        <v>3254742.9800000004</v>
      </c>
      <c r="K294" s="43">
        <v>1237918.1799999997</v>
      </c>
      <c r="M294" s="6"/>
      <c r="N294" s="6"/>
      <c r="O294" s="6"/>
      <c r="P294" s="6"/>
      <c r="Q294" s="6"/>
      <c r="R294" s="6"/>
    </row>
    <row r="295" spans="1:18" s="2" customFormat="1" ht="48.75" customHeight="1">
      <c r="A295" s="77"/>
      <c r="B295" s="47" t="s">
        <v>41</v>
      </c>
      <c r="C295" s="20">
        <v>122</v>
      </c>
      <c r="D295" s="20">
        <v>2073</v>
      </c>
      <c r="E295" s="20">
        <v>397</v>
      </c>
      <c r="F295" s="43">
        <v>122000</v>
      </c>
      <c r="G295" s="43">
        <v>2011305</v>
      </c>
      <c r="H295" s="43">
        <v>381295</v>
      </c>
      <c r="I295" s="43"/>
      <c r="J295" s="43">
        <v>1844451.5199999998</v>
      </c>
      <c r="K295" s="43">
        <v>325491.55</v>
      </c>
      <c r="M295" s="6"/>
      <c r="N295" s="6"/>
      <c r="O295" s="6"/>
      <c r="P295" s="6"/>
      <c r="Q295" s="6"/>
      <c r="R295" s="6"/>
    </row>
    <row r="296" spans="1:18" s="5" customFormat="1" ht="48.75" customHeight="1">
      <c r="A296" s="77"/>
      <c r="B296" s="47" t="s">
        <v>40</v>
      </c>
      <c r="C296" s="20">
        <v>39621</v>
      </c>
      <c r="D296" s="20"/>
      <c r="E296" s="20">
        <v>8394</v>
      </c>
      <c r="F296" s="43">
        <v>39626602.030000001</v>
      </c>
      <c r="G296" s="43"/>
      <c r="H296" s="43">
        <v>8395186.6600000001</v>
      </c>
      <c r="I296" s="43">
        <v>28633622.77</v>
      </c>
      <c r="J296" s="43"/>
      <c r="K296" s="43">
        <v>6057641.6299999999</v>
      </c>
      <c r="M296" s="6"/>
      <c r="N296" s="6"/>
      <c r="O296" s="6"/>
      <c r="P296" s="6"/>
      <c r="Q296" s="6"/>
      <c r="R296" s="6"/>
    </row>
    <row r="297" spans="1:18" s="2" customFormat="1" ht="48.75" customHeight="1">
      <c r="A297" s="77"/>
      <c r="B297" s="47" t="s">
        <v>42</v>
      </c>
      <c r="C297" s="20"/>
      <c r="D297" s="20">
        <v>957</v>
      </c>
      <c r="E297" s="20">
        <v>243</v>
      </c>
      <c r="F297" s="43"/>
      <c r="G297" s="43">
        <v>1071527.24</v>
      </c>
      <c r="H297" s="43">
        <v>272153.32</v>
      </c>
      <c r="I297" s="43"/>
      <c r="J297" s="43">
        <v>1027232.02</v>
      </c>
      <c r="K297" s="43">
        <v>261479.97</v>
      </c>
      <c r="M297" s="6"/>
      <c r="N297" s="6"/>
      <c r="O297" s="6"/>
      <c r="P297" s="6"/>
      <c r="Q297" s="6"/>
      <c r="R297" s="6"/>
    </row>
    <row r="298" spans="1:18" s="38" customFormat="1" ht="48.75" customHeight="1">
      <c r="A298" s="77"/>
      <c r="B298" s="47" t="s">
        <v>44</v>
      </c>
      <c r="C298" s="20">
        <v>73</v>
      </c>
      <c r="D298" s="20">
        <v>74</v>
      </c>
      <c r="E298" s="20">
        <v>110</v>
      </c>
      <c r="F298" s="43">
        <v>73000</v>
      </c>
      <c r="G298" s="43">
        <v>74000</v>
      </c>
      <c r="H298" s="43">
        <v>110000</v>
      </c>
      <c r="I298" s="43"/>
      <c r="J298" s="43">
        <v>71211.289999999994</v>
      </c>
      <c r="K298" s="43">
        <v>30519.64</v>
      </c>
      <c r="M298" s="6"/>
      <c r="N298" s="6"/>
      <c r="O298" s="6"/>
      <c r="P298" s="6"/>
      <c r="Q298" s="6"/>
      <c r="R298" s="6"/>
    </row>
    <row r="299" spans="1:18" s="2" customFormat="1" ht="48.75" customHeight="1">
      <c r="A299" s="77"/>
      <c r="B299" s="47" t="s">
        <v>31</v>
      </c>
      <c r="C299" s="20"/>
      <c r="D299" s="20">
        <v>30952</v>
      </c>
      <c r="E299" s="20">
        <v>17697</v>
      </c>
      <c r="F299" s="43"/>
      <c r="G299" s="43">
        <v>32539642.989999998</v>
      </c>
      <c r="H299" s="43">
        <v>18601222.009999998</v>
      </c>
      <c r="I299" s="43"/>
      <c r="J299" s="43">
        <v>31693477.840000004</v>
      </c>
      <c r="K299" s="43">
        <v>18115545.390000001</v>
      </c>
      <c r="M299" s="6"/>
      <c r="N299" s="6"/>
      <c r="O299" s="6"/>
      <c r="P299" s="6"/>
      <c r="Q299" s="6"/>
      <c r="R299" s="6"/>
    </row>
    <row r="300" spans="1:18" s="2" customFormat="1" ht="48.75" customHeight="1">
      <c r="A300" s="11" t="s">
        <v>3</v>
      </c>
      <c r="B300" s="12"/>
      <c r="C300" s="21">
        <f t="shared" ref="C300:K300" si="49">SUM(C293:C299)</f>
        <v>39816</v>
      </c>
      <c r="D300" s="21">
        <f t="shared" si="49"/>
        <v>37367</v>
      </c>
      <c r="E300" s="21">
        <f t="shared" si="49"/>
        <v>28198</v>
      </c>
      <c r="F300" s="44">
        <f t="shared" si="49"/>
        <v>39821602.030000001</v>
      </c>
      <c r="G300" s="44">
        <f t="shared" si="49"/>
        <v>39007475.229999997</v>
      </c>
      <c r="H300" s="44">
        <f t="shared" si="49"/>
        <v>29246940.329999998</v>
      </c>
      <c r="I300" s="44">
        <f t="shared" si="49"/>
        <v>28633622.77</v>
      </c>
      <c r="J300" s="44">
        <f t="shared" si="49"/>
        <v>37891115.650000006</v>
      </c>
      <c r="K300" s="44">
        <f t="shared" si="49"/>
        <v>26033396.859999999</v>
      </c>
      <c r="M300" s="6"/>
      <c r="N300" s="6"/>
      <c r="O300" s="6"/>
      <c r="P300" s="6"/>
      <c r="Q300" s="6"/>
      <c r="R300" s="6"/>
    </row>
    <row r="301" spans="1:18" s="2" customFormat="1" ht="48.75" customHeight="1">
      <c r="A301" s="72" t="s">
        <v>15</v>
      </c>
      <c r="B301" s="47" t="s">
        <v>54</v>
      </c>
      <c r="C301" s="20"/>
      <c r="D301" s="20"/>
      <c r="E301" s="20"/>
      <c r="F301" s="43"/>
      <c r="G301" s="43"/>
      <c r="H301" s="43">
        <v>161249.94</v>
      </c>
      <c r="I301" s="43"/>
      <c r="J301" s="43"/>
      <c r="K301" s="43">
        <v>161249.94</v>
      </c>
      <c r="M301" s="6"/>
      <c r="N301" s="6"/>
      <c r="O301" s="6"/>
      <c r="P301" s="6"/>
      <c r="Q301" s="6"/>
      <c r="R301" s="6"/>
    </row>
    <row r="302" spans="1:18" s="2" customFormat="1" ht="48.75" customHeight="1">
      <c r="A302" s="73"/>
      <c r="B302" s="47" t="s">
        <v>41</v>
      </c>
      <c r="C302" s="20"/>
      <c r="D302" s="20">
        <v>4897</v>
      </c>
      <c r="E302" s="20">
        <v>865</v>
      </c>
      <c r="F302" s="43"/>
      <c r="G302" s="43">
        <v>4897000</v>
      </c>
      <c r="H302" s="43">
        <v>865000</v>
      </c>
      <c r="I302" s="43"/>
      <c r="J302" s="43">
        <v>1942960.1400000004</v>
      </c>
      <c r="K302" s="43">
        <v>342875.38</v>
      </c>
      <c r="M302" s="6"/>
      <c r="N302" s="6"/>
      <c r="O302" s="6"/>
      <c r="P302" s="6"/>
      <c r="Q302" s="6"/>
      <c r="R302" s="6"/>
    </row>
    <row r="303" spans="1:18" s="2" customFormat="1" ht="48.75" customHeight="1">
      <c r="A303" s="74"/>
      <c r="B303" s="47" t="s">
        <v>40</v>
      </c>
      <c r="C303" s="20">
        <v>51652</v>
      </c>
      <c r="D303" s="20"/>
      <c r="E303" s="20">
        <v>10942</v>
      </c>
      <c r="F303" s="43">
        <v>51652000</v>
      </c>
      <c r="G303" s="43"/>
      <c r="H303" s="43">
        <v>10942000</v>
      </c>
      <c r="I303" s="43">
        <v>14690024.730000002</v>
      </c>
      <c r="J303" s="43"/>
      <c r="K303" s="43">
        <v>3111747.97</v>
      </c>
      <c r="M303" s="6"/>
      <c r="N303" s="6"/>
      <c r="O303" s="6"/>
      <c r="P303" s="6"/>
      <c r="Q303" s="6"/>
      <c r="R303" s="6"/>
    </row>
    <row r="304" spans="1:18" s="38" customFormat="1" ht="48.75" customHeight="1">
      <c r="A304" s="72" t="s">
        <v>15</v>
      </c>
      <c r="B304" s="51" t="s">
        <v>44</v>
      </c>
      <c r="C304" s="49"/>
      <c r="D304" s="49">
        <v>40</v>
      </c>
      <c r="E304" s="49">
        <v>17</v>
      </c>
      <c r="F304" s="55"/>
      <c r="G304" s="55">
        <v>40000</v>
      </c>
      <c r="H304" s="55">
        <v>17000</v>
      </c>
      <c r="I304" s="55"/>
      <c r="J304" s="55">
        <v>40000</v>
      </c>
      <c r="K304" s="55">
        <v>17000</v>
      </c>
      <c r="M304" s="6"/>
      <c r="N304" s="6"/>
      <c r="O304" s="6"/>
      <c r="P304" s="6"/>
      <c r="Q304" s="6"/>
      <c r="R304" s="6"/>
    </row>
    <row r="305" spans="1:18" s="2" customFormat="1" ht="48.75" customHeight="1">
      <c r="A305" s="74"/>
      <c r="B305" s="47" t="s">
        <v>31</v>
      </c>
      <c r="C305" s="20"/>
      <c r="D305" s="20">
        <v>25446</v>
      </c>
      <c r="E305" s="20">
        <v>14544</v>
      </c>
      <c r="F305" s="43"/>
      <c r="G305" s="43">
        <v>25446000</v>
      </c>
      <c r="H305" s="43">
        <v>14544000</v>
      </c>
      <c r="I305" s="43"/>
      <c r="J305" s="43">
        <v>22086450.16</v>
      </c>
      <c r="K305" s="43">
        <v>12624295.029999999</v>
      </c>
      <c r="M305" s="6"/>
      <c r="N305" s="6"/>
      <c r="O305" s="6"/>
      <c r="P305" s="6"/>
      <c r="Q305" s="6"/>
      <c r="R305" s="6"/>
    </row>
    <row r="306" spans="1:18" s="5" customFormat="1" ht="48.75" customHeight="1">
      <c r="A306" s="11" t="s">
        <v>3</v>
      </c>
      <c r="B306" s="12"/>
      <c r="C306" s="21">
        <f t="shared" ref="C306:K306" si="50">SUM(C301:C305)</f>
        <v>51652</v>
      </c>
      <c r="D306" s="21">
        <f t="shared" si="50"/>
        <v>30383</v>
      </c>
      <c r="E306" s="21">
        <f t="shared" si="50"/>
        <v>26368</v>
      </c>
      <c r="F306" s="44">
        <f t="shared" si="50"/>
        <v>51652000</v>
      </c>
      <c r="G306" s="44">
        <f t="shared" si="50"/>
        <v>30383000</v>
      </c>
      <c r="H306" s="44">
        <f t="shared" si="50"/>
        <v>26529249.939999998</v>
      </c>
      <c r="I306" s="44">
        <f t="shared" si="50"/>
        <v>14690024.730000002</v>
      </c>
      <c r="J306" s="44">
        <f t="shared" si="50"/>
        <v>24069410.300000001</v>
      </c>
      <c r="K306" s="44">
        <f t="shared" si="50"/>
        <v>16257168.32</v>
      </c>
      <c r="M306" s="6"/>
      <c r="N306" s="6"/>
      <c r="O306" s="6"/>
      <c r="P306" s="6"/>
      <c r="Q306" s="6"/>
      <c r="R306" s="6"/>
    </row>
    <row r="307" spans="1:18" s="2" customFormat="1" ht="48.75" customHeight="1">
      <c r="A307" s="68" t="s">
        <v>16</v>
      </c>
      <c r="B307" s="47" t="s">
        <v>89</v>
      </c>
      <c r="C307" s="20"/>
      <c r="D307" s="20"/>
      <c r="E307" s="20">
        <v>50</v>
      </c>
      <c r="F307" s="43"/>
      <c r="G307" s="43"/>
      <c r="H307" s="43">
        <v>92376.33</v>
      </c>
      <c r="I307" s="43"/>
      <c r="J307" s="43"/>
      <c r="K307" s="43">
        <v>92376.33</v>
      </c>
      <c r="M307" s="6"/>
      <c r="N307" s="6"/>
      <c r="O307" s="6"/>
      <c r="P307" s="6"/>
      <c r="Q307" s="6"/>
      <c r="R307" s="6"/>
    </row>
    <row r="308" spans="1:18" s="2" customFormat="1" ht="48.75" customHeight="1">
      <c r="A308" s="70"/>
      <c r="B308" s="47" t="s">
        <v>54</v>
      </c>
      <c r="C308" s="20"/>
      <c r="D308" s="20"/>
      <c r="E308" s="20">
        <v>67</v>
      </c>
      <c r="F308" s="43"/>
      <c r="G308" s="43"/>
      <c r="H308" s="43">
        <v>102713.67</v>
      </c>
      <c r="I308" s="43"/>
      <c r="J308" s="43"/>
      <c r="K308" s="43">
        <v>34078.36</v>
      </c>
      <c r="M308" s="6"/>
      <c r="N308" s="6"/>
      <c r="O308" s="6"/>
      <c r="P308" s="6"/>
      <c r="Q308" s="6"/>
      <c r="R308" s="6"/>
    </row>
    <row r="309" spans="1:18" s="2" customFormat="1" ht="48.75" customHeight="1">
      <c r="A309" s="70"/>
      <c r="B309" s="47" t="s">
        <v>41</v>
      </c>
      <c r="C309" s="20">
        <v>268</v>
      </c>
      <c r="D309" s="20">
        <v>1725</v>
      </c>
      <c r="E309" s="20">
        <v>372</v>
      </c>
      <c r="F309" s="43">
        <v>268000</v>
      </c>
      <c r="G309" s="43">
        <v>1725000</v>
      </c>
      <c r="H309" s="43">
        <v>372000</v>
      </c>
      <c r="I309" s="43"/>
      <c r="J309" s="43">
        <v>1605702.7</v>
      </c>
      <c r="K309" s="43">
        <v>283424.97000000003</v>
      </c>
      <c r="M309" s="6"/>
      <c r="N309" s="6"/>
      <c r="O309" s="6"/>
      <c r="P309" s="6"/>
      <c r="Q309" s="6"/>
      <c r="R309" s="6"/>
    </row>
    <row r="310" spans="1:18" s="2" customFormat="1" ht="48.75" customHeight="1">
      <c r="A310" s="70"/>
      <c r="B310" s="47" t="s">
        <v>40</v>
      </c>
      <c r="C310" s="20">
        <v>3351</v>
      </c>
      <c r="D310" s="20"/>
      <c r="E310" s="20">
        <v>709</v>
      </c>
      <c r="F310" s="43">
        <v>3351000</v>
      </c>
      <c r="G310" s="43"/>
      <c r="H310" s="43">
        <v>709000</v>
      </c>
      <c r="I310" s="43">
        <v>1871568.7600000002</v>
      </c>
      <c r="J310" s="43"/>
      <c r="K310" s="43">
        <v>396449.83</v>
      </c>
      <c r="M310" s="6"/>
      <c r="N310" s="6"/>
      <c r="O310" s="6"/>
      <c r="P310" s="6"/>
      <c r="Q310" s="6"/>
      <c r="R310" s="6"/>
    </row>
    <row r="311" spans="1:18" s="2" customFormat="1" ht="48.75" customHeight="1">
      <c r="A311" s="70"/>
      <c r="B311" s="47" t="s">
        <v>42</v>
      </c>
      <c r="C311" s="20"/>
      <c r="D311" s="20">
        <v>673</v>
      </c>
      <c r="E311" s="20">
        <v>168</v>
      </c>
      <c r="F311" s="43"/>
      <c r="G311" s="43">
        <v>707251.55</v>
      </c>
      <c r="H311" s="43">
        <v>176898.53</v>
      </c>
      <c r="I311" s="43"/>
      <c r="J311" s="43">
        <v>621826.07999999996</v>
      </c>
      <c r="K311" s="43">
        <v>158266.35999999999</v>
      </c>
      <c r="M311" s="6"/>
      <c r="N311" s="6"/>
      <c r="O311" s="6"/>
      <c r="P311" s="6"/>
      <c r="Q311" s="6"/>
      <c r="R311" s="6"/>
    </row>
    <row r="312" spans="1:18" s="38" customFormat="1" ht="48.75" customHeight="1">
      <c r="A312" s="70"/>
      <c r="B312" s="47" t="s">
        <v>44</v>
      </c>
      <c r="C312" s="20"/>
      <c r="D312" s="20">
        <v>21</v>
      </c>
      <c r="E312" s="20">
        <v>9</v>
      </c>
      <c r="F312" s="43"/>
      <c r="G312" s="43">
        <v>21000</v>
      </c>
      <c r="H312" s="43">
        <v>9000</v>
      </c>
      <c r="I312" s="43"/>
      <c r="J312" s="43">
        <v>20993.439999999999</v>
      </c>
      <c r="K312" s="43">
        <v>8997.19</v>
      </c>
      <c r="M312" s="6"/>
      <c r="N312" s="6"/>
      <c r="O312" s="6"/>
      <c r="P312" s="6"/>
      <c r="Q312" s="6"/>
      <c r="R312" s="6"/>
    </row>
    <row r="313" spans="1:18" s="2" customFormat="1" ht="48.75" customHeight="1">
      <c r="A313" s="69"/>
      <c r="B313" s="47" t="s">
        <v>31</v>
      </c>
      <c r="C313" s="20"/>
      <c r="D313" s="20">
        <v>4849</v>
      </c>
      <c r="E313" s="20">
        <v>2772</v>
      </c>
      <c r="F313" s="43"/>
      <c r="G313" s="43">
        <v>8391212</v>
      </c>
      <c r="H313" s="43">
        <v>4796429</v>
      </c>
      <c r="I313" s="43"/>
      <c r="J313" s="43">
        <v>7957750.75</v>
      </c>
      <c r="K313" s="43">
        <v>4548536.87</v>
      </c>
      <c r="M313" s="6"/>
      <c r="N313" s="6"/>
      <c r="O313" s="6"/>
      <c r="P313" s="6"/>
      <c r="Q313" s="6"/>
      <c r="R313" s="6"/>
    </row>
    <row r="314" spans="1:18" s="2" customFormat="1" ht="48.75" customHeight="1">
      <c r="A314" s="11" t="s">
        <v>3</v>
      </c>
      <c r="B314" s="12"/>
      <c r="C314" s="21">
        <f t="shared" ref="C314:K314" si="51">SUM(C307:C313)</f>
        <v>3619</v>
      </c>
      <c r="D314" s="21">
        <f t="shared" si="51"/>
        <v>7268</v>
      </c>
      <c r="E314" s="21">
        <f t="shared" si="51"/>
        <v>4147</v>
      </c>
      <c r="F314" s="44">
        <f t="shared" si="51"/>
        <v>3619000</v>
      </c>
      <c r="G314" s="44">
        <f t="shared" si="51"/>
        <v>10844463.550000001</v>
      </c>
      <c r="H314" s="44">
        <f t="shared" si="51"/>
        <v>6258417.5300000003</v>
      </c>
      <c r="I314" s="44">
        <f t="shared" si="51"/>
        <v>1871568.7600000002</v>
      </c>
      <c r="J314" s="44">
        <f t="shared" si="51"/>
        <v>10206272.969999999</v>
      </c>
      <c r="K314" s="44">
        <f t="shared" si="51"/>
        <v>5522129.9100000001</v>
      </c>
      <c r="M314" s="6"/>
      <c r="N314" s="6"/>
      <c r="O314" s="6"/>
      <c r="P314" s="6"/>
      <c r="Q314" s="6"/>
      <c r="R314" s="6"/>
    </row>
    <row r="315" spans="1:18" s="2" customFormat="1" ht="48.75" customHeight="1">
      <c r="A315" s="72" t="s">
        <v>17</v>
      </c>
      <c r="B315" s="47" t="s">
        <v>89</v>
      </c>
      <c r="C315" s="20"/>
      <c r="D315" s="20"/>
      <c r="E315" s="20">
        <v>19</v>
      </c>
      <c r="F315" s="43"/>
      <c r="G315" s="43"/>
      <c r="H315" s="43">
        <v>19000</v>
      </c>
      <c r="I315" s="43"/>
      <c r="J315" s="43"/>
      <c r="K315" s="43">
        <v>11120.86</v>
      </c>
      <c r="M315" s="6"/>
      <c r="N315" s="6"/>
      <c r="O315" s="6"/>
      <c r="P315" s="6"/>
      <c r="Q315" s="6"/>
      <c r="R315" s="6"/>
    </row>
    <row r="316" spans="1:18" s="2" customFormat="1" ht="48.75" customHeight="1">
      <c r="A316" s="73"/>
      <c r="B316" s="47" t="s">
        <v>54</v>
      </c>
      <c r="C316" s="20"/>
      <c r="D316" s="20">
        <v>4046</v>
      </c>
      <c r="E316" s="20">
        <v>695</v>
      </c>
      <c r="F316" s="43"/>
      <c r="G316" s="43">
        <v>5057550.01</v>
      </c>
      <c r="H316" s="43">
        <v>978419.52</v>
      </c>
      <c r="I316" s="43"/>
      <c r="J316" s="43">
        <v>5052393.01</v>
      </c>
      <c r="K316" s="43">
        <v>890688.90000000014</v>
      </c>
      <c r="M316" s="6"/>
      <c r="N316" s="6"/>
      <c r="O316" s="6"/>
      <c r="P316" s="6"/>
      <c r="Q316" s="6"/>
      <c r="R316" s="6"/>
    </row>
    <row r="317" spans="1:18" s="2" customFormat="1" ht="48.75" customHeight="1">
      <c r="A317" s="73"/>
      <c r="B317" s="47" t="s">
        <v>41</v>
      </c>
      <c r="C317" s="20">
        <v>75</v>
      </c>
      <c r="D317" s="20">
        <v>1869</v>
      </c>
      <c r="E317" s="20">
        <v>348</v>
      </c>
      <c r="F317" s="43">
        <v>75000</v>
      </c>
      <c r="G317" s="43">
        <v>1869000</v>
      </c>
      <c r="H317" s="43">
        <v>348000</v>
      </c>
      <c r="I317" s="43"/>
      <c r="J317" s="43">
        <v>1473188.37</v>
      </c>
      <c r="K317" s="43">
        <v>261395.64</v>
      </c>
      <c r="M317" s="6"/>
      <c r="N317" s="6"/>
      <c r="O317" s="6"/>
      <c r="P317" s="6"/>
      <c r="Q317" s="6"/>
      <c r="R317" s="6"/>
    </row>
    <row r="318" spans="1:18" s="2" customFormat="1" ht="48.75" customHeight="1">
      <c r="A318" s="73"/>
      <c r="B318" s="47" t="s">
        <v>40</v>
      </c>
      <c r="C318" s="49">
        <v>14226</v>
      </c>
      <c r="D318" s="49"/>
      <c r="E318" s="49">
        <v>3012</v>
      </c>
      <c r="F318" s="55">
        <v>14230716.949999999</v>
      </c>
      <c r="G318" s="55"/>
      <c r="H318" s="55">
        <v>3012999.14</v>
      </c>
      <c r="I318" s="55">
        <v>6903145.3600000013</v>
      </c>
      <c r="J318" s="55"/>
      <c r="K318" s="55">
        <v>1462226.27</v>
      </c>
      <c r="M318" s="6"/>
      <c r="N318" s="6"/>
      <c r="O318" s="6"/>
      <c r="P318" s="6"/>
      <c r="Q318" s="6"/>
      <c r="R318" s="6"/>
    </row>
    <row r="319" spans="1:18" s="2" customFormat="1" ht="48.75" customHeight="1">
      <c r="A319" s="73"/>
      <c r="B319" s="47" t="s">
        <v>42</v>
      </c>
      <c r="C319" s="20"/>
      <c r="D319" s="20">
        <v>633</v>
      </c>
      <c r="E319" s="20">
        <v>160</v>
      </c>
      <c r="F319" s="43"/>
      <c r="G319" s="43">
        <v>668006.66</v>
      </c>
      <c r="H319" s="43">
        <v>168843.78000000003</v>
      </c>
      <c r="I319" s="43"/>
      <c r="J319" s="43">
        <v>644236.46000000008</v>
      </c>
      <c r="K319" s="43">
        <v>163370.40000000002</v>
      </c>
      <c r="M319" s="6"/>
      <c r="N319" s="6"/>
      <c r="O319" s="6"/>
      <c r="P319" s="6"/>
      <c r="Q319" s="6"/>
      <c r="R319" s="6"/>
    </row>
    <row r="320" spans="1:18" s="38" customFormat="1" ht="48.75" customHeight="1">
      <c r="A320" s="73"/>
      <c r="B320" s="47" t="s">
        <v>44</v>
      </c>
      <c r="C320" s="20">
        <v>361</v>
      </c>
      <c r="D320" s="20">
        <v>98</v>
      </c>
      <c r="E320" s="20">
        <v>42</v>
      </c>
      <c r="F320" s="43">
        <v>843262</v>
      </c>
      <c r="G320" s="43">
        <v>98000</v>
      </c>
      <c r="H320" s="43">
        <v>403398</v>
      </c>
      <c r="I320" s="43">
        <v>843262</v>
      </c>
      <c r="J320" s="43">
        <v>91566.06</v>
      </c>
      <c r="K320" s="43">
        <v>400640.91000000003</v>
      </c>
      <c r="M320" s="6"/>
      <c r="N320" s="6"/>
      <c r="O320" s="6"/>
      <c r="P320" s="6"/>
      <c r="Q320" s="6"/>
      <c r="R320" s="6"/>
    </row>
    <row r="321" spans="1:18" s="2" customFormat="1" ht="48.75" customHeight="1">
      <c r="A321" s="74"/>
      <c r="B321" s="47" t="s">
        <v>31</v>
      </c>
      <c r="C321" s="49"/>
      <c r="D321" s="49">
        <v>104777</v>
      </c>
      <c r="E321" s="49">
        <v>59890</v>
      </c>
      <c r="F321" s="55"/>
      <c r="G321" s="55">
        <v>104777000</v>
      </c>
      <c r="H321" s="55">
        <v>59890000</v>
      </c>
      <c r="I321" s="55"/>
      <c r="J321" s="55">
        <v>100438398.66999999</v>
      </c>
      <c r="K321" s="55">
        <v>57409165.509999998</v>
      </c>
      <c r="M321" s="6"/>
      <c r="N321" s="6"/>
      <c r="O321" s="6"/>
      <c r="P321" s="6"/>
      <c r="Q321" s="6"/>
      <c r="R321" s="6"/>
    </row>
    <row r="322" spans="1:18" s="5" customFormat="1" ht="48.75" customHeight="1">
      <c r="A322" s="11" t="s">
        <v>3</v>
      </c>
      <c r="B322" s="12"/>
      <c r="C322" s="21">
        <f>SUM(C315:C321)</f>
        <v>14662</v>
      </c>
      <c r="D322" s="21">
        <f>SUM(D315:D321)</f>
        <v>111423</v>
      </c>
      <c r="E322" s="21">
        <f>SUM(E315:E321)</f>
        <v>64166</v>
      </c>
      <c r="F322" s="44">
        <f t="shared" ref="F322:K322" si="52">SUM(F315:F321)</f>
        <v>15148978.949999999</v>
      </c>
      <c r="G322" s="44">
        <f t="shared" si="52"/>
        <v>112469556.67</v>
      </c>
      <c r="H322" s="44">
        <f t="shared" si="52"/>
        <v>64820660.439999998</v>
      </c>
      <c r="I322" s="44">
        <f t="shared" si="52"/>
        <v>7746407.3600000013</v>
      </c>
      <c r="J322" s="44">
        <f t="shared" si="52"/>
        <v>107699782.56999999</v>
      </c>
      <c r="K322" s="44">
        <f t="shared" si="52"/>
        <v>60598608.489999995</v>
      </c>
      <c r="M322" s="6"/>
      <c r="N322" s="6"/>
      <c r="O322" s="6"/>
      <c r="P322" s="6"/>
      <c r="Q322" s="6"/>
      <c r="R322" s="6"/>
    </row>
    <row r="323" spans="1:18" s="2" customFormat="1" ht="48.75" customHeight="1">
      <c r="A323" s="65" t="s">
        <v>18</v>
      </c>
      <c r="B323" s="47" t="s">
        <v>89</v>
      </c>
      <c r="C323" s="20"/>
      <c r="D323" s="20"/>
      <c r="E323" s="20"/>
      <c r="F323" s="43"/>
      <c r="G323" s="43"/>
      <c r="H323" s="43">
        <v>6039</v>
      </c>
      <c r="I323" s="43"/>
      <c r="J323" s="43"/>
      <c r="K323" s="43">
        <v>6038.26</v>
      </c>
      <c r="M323" s="6"/>
      <c r="N323" s="6"/>
      <c r="O323" s="6"/>
      <c r="P323" s="6"/>
      <c r="Q323" s="6"/>
      <c r="R323" s="6"/>
    </row>
    <row r="324" spans="1:18" s="2" customFormat="1" ht="48.75" customHeight="1">
      <c r="A324" s="72" t="s">
        <v>18</v>
      </c>
      <c r="B324" s="51" t="s">
        <v>54</v>
      </c>
      <c r="C324" s="49"/>
      <c r="D324" s="49">
        <v>1498</v>
      </c>
      <c r="E324" s="49">
        <v>375</v>
      </c>
      <c r="F324" s="55"/>
      <c r="G324" s="55">
        <v>1642000</v>
      </c>
      <c r="H324" s="55">
        <v>411000</v>
      </c>
      <c r="I324" s="55"/>
      <c r="J324" s="55">
        <v>1642000</v>
      </c>
      <c r="K324" s="55">
        <v>411000</v>
      </c>
      <c r="M324" s="6"/>
      <c r="N324" s="6"/>
      <c r="O324" s="6"/>
      <c r="P324" s="6"/>
      <c r="Q324" s="6"/>
      <c r="R324" s="6"/>
    </row>
    <row r="325" spans="1:18" s="2" customFormat="1" ht="48.75" customHeight="1">
      <c r="A325" s="73"/>
      <c r="B325" s="47" t="s">
        <v>41</v>
      </c>
      <c r="C325" s="20">
        <v>127</v>
      </c>
      <c r="D325" s="20">
        <v>961</v>
      </c>
      <c r="E325" s="20">
        <v>201</v>
      </c>
      <c r="F325" s="43">
        <v>352598</v>
      </c>
      <c r="G325" s="43">
        <v>1050234.78</v>
      </c>
      <c r="H325" s="43">
        <v>274173.3</v>
      </c>
      <c r="I325" s="43">
        <v>241269.37</v>
      </c>
      <c r="J325" s="43">
        <v>904005.62</v>
      </c>
      <c r="K325" s="43">
        <v>220945.09</v>
      </c>
      <c r="M325" s="6"/>
      <c r="N325" s="6"/>
      <c r="O325" s="6"/>
      <c r="P325" s="6"/>
      <c r="Q325" s="6"/>
      <c r="R325" s="6"/>
    </row>
    <row r="326" spans="1:18" s="2" customFormat="1" ht="48.75" customHeight="1">
      <c r="A326" s="73"/>
      <c r="B326" s="47" t="s">
        <v>40</v>
      </c>
      <c r="C326" s="20">
        <v>13880</v>
      </c>
      <c r="D326" s="20"/>
      <c r="E326" s="20">
        <v>2940</v>
      </c>
      <c r="F326" s="43">
        <v>13940717.140000001</v>
      </c>
      <c r="G326" s="43"/>
      <c r="H326" s="43">
        <v>2951976.93</v>
      </c>
      <c r="I326" s="43">
        <v>8732470.040000001</v>
      </c>
      <c r="J326" s="43"/>
      <c r="K326" s="43">
        <v>1849777.6</v>
      </c>
      <c r="M326" s="6"/>
      <c r="N326" s="6"/>
      <c r="O326" s="6"/>
      <c r="P326" s="6"/>
      <c r="Q326" s="6"/>
      <c r="R326" s="6"/>
    </row>
    <row r="327" spans="1:18" s="2" customFormat="1" ht="48.75" customHeight="1">
      <c r="A327" s="73"/>
      <c r="B327" s="47" t="s">
        <v>42</v>
      </c>
      <c r="C327" s="20"/>
      <c r="D327" s="20">
        <v>960</v>
      </c>
      <c r="E327" s="20">
        <v>244</v>
      </c>
      <c r="F327" s="43"/>
      <c r="G327" s="43">
        <v>1010480</v>
      </c>
      <c r="H327" s="43">
        <v>256849</v>
      </c>
      <c r="I327" s="43"/>
      <c r="J327" s="43">
        <v>966513.94000000006</v>
      </c>
      <c r="K327" s="43">
        <v>246024.83</v>
      </c>
      <c r="M327" s="6"/>
      <c r="N327" s="6"/>
      <c r="O327" s="6"/>
      <c r="P327" s="6"/>
      <c r="Q327" s="6"/>
      <c r="R327" s="6"/>
    </row>
    <row r="328" spans="1:18" s="38" customFormat="1" ht="48.75" customHeight="1">
      <c r="A328" s="73"/>
      <c r="B328" s="47" t="s">
        <v>44</v>
      </c>
      <c r="C328" s="20">
        <v>45</v>
      </c>
      <c r="D328" s="20">
        <v>70</v>
      </c>
      <c r="E328" s="20">
        <v>49</v>
      </c>
      <c r="F328" s="43">
        <v>45000</v>
      </c>
      <c r="G328" s="43">
        <v>70000</v>
      </c>
      <c r="H328" s="43">
        <v>49000</v>
      </c>
      <c r="I328" s="43"/>
      <c r="J328" s="43">
        <v>69998.78</v>
      </c>
      <c r="K328" s="43">
        <v>29999.48</v>
      </c>
      <c r="M328" s="6"/>
      <c r="N328" s="6"/>
      <c r="O328" s="6"/>
      <c r="P328" s="6"/>
      <c r="Q328" s="6"/>
      <c r="R328" s="6"/>
    </row>
    <row r="329" spans="1:18" s="5" customFormat="1" ht="48.75" customHeight="1">
      <c r="A329" s="74"/>
      <c r="B329" s="47" t="s">
        <v>31</v>
      </c>
      <c r="C329" s="20"/>
      <c r="D329" s="20">
        <v>67887</v>
      </c>
      <c r="E329" s="20">
        <v>38805</v>
      </c>
      <c r="F329" s="43"/>
      <c r="G329" s="43">
        <v>67887000</v>
      </c>
      <c r="H329" s="43">
        <v>38805000</v>
      </c>
      <c r="I329" s="43"/>
      <c r="J329" s="43">
        <v>28194721.490000002</v>
      </c>
      <c r="K329" s="43">
        <v>16115703.99</v>
      </c>
      <c r="M329" s="6"/>
      <c r="N329" s="6"/>
      <c r="O329" s="6"/>
      <c r="P329" s="6"/>
      <c r="Q329" s="6"/>
      <c r="R329" s="6"/>
    </row>
    <row r="330" spans="1:18" s="2" customFormat="1" ht="48.75" customHeight="1">
      <c r="A330" s="11" t="s">
        <v>3</v>
      </c>
      <c r="B330" s="12"/>
      <c r="C330" s="21">
        <f t="shared" ref="C330:K330" si="53">SUM(C323:C329)</f>
        <v>14052</v>
      </c>
      <c r="D330" s="21">
        <f t="shared" si="53"/>
        <v>71376</v>
      </c>
      <c r="E330" s="21">
        <f t="shared" si="53"/>
        <v>42614</v>
      </c>
      <c r="F330" s="44">
        <f t="shared" si="53"/>
        <v>14338315.140000001</v>
      </c>
      <c r="G330" s="44">
        <f t="shared" si="53"/>
        <v>71659714.780000001</v>
      </c>
      <c r="H330" s="44">
        <f t="shared" si="53"/>
        <v>42754038.230000004</v>
      </c>
      <c r="I330" s="44">
        <f t="shared" si="53"/>
        <v>8973739.4100000001</v>
      </c>
      <c r="J330" s="44">
        <f t="shared" si="53"/>
        <v>31777239.830000002</v>
      </c>
      <c r="K330" s="44">
        <f t="shared" si="53"/>
        <v>18879489.25</v>
      </c>
      <c r="M330" s="6"/>
      <c r="N330" s="6"/>
      <c r="O330" s="6"/>
      <c r="P330" s="6"/>
      <c r="Q330" s="6"/>
      <c r="R330" s="6"/>
    </row>
    <row r="331" spans="1:18" s="5" customFormat="1" ht="48.75" customHeight="1">
      <c r="A331" s="72" t="s">
        <v>19</v>
      </c>
      <c r="B331" s="47" t="s">
        <v>54</v>
      </c>
      <c r="C331" s="20"/>
      <c r="D331" s="20"/>
      <c r="E331" s="20"/>
      <c r="F331" s="43"/>
      <c r="G331" s="43"/>
      <c r="H331" s="43">
        <v>363568.21</v>
      </c>
      <c r="I331" s="43"/>
      <c r="J331" s="43"/>
      <c r="K331" s="43">
        <v>363568.21</v>
      </c>
      <c r="M331" s="6"/>
      <c r="N331" s="6"/>
      <c r="O331" s="6"/>
      <c r="P331" s="6"/>
      <c r="Q331" s="6"/>
      <c r="R331" s="6"/>
    </row>
    <row r="332" spans="1:18" s="5" customFormat="1" ht="48.75" customHeight="1">
      <c r="A332" s="73"/>
      <c r="B332" s="47" t="s">
        <v>41</v>
      </c>
      <c r="C332" s="20"/>
      <c r="D332" s="20">
        <v>1671</v>
      </c>
      <c r="E332" s="20">
        <v>295</v>
      </c>
      <c r="F332" s="43"/>
      <c r="G332" s="43">
        <v>1701685</v>
      </c>
      <c r="H332" s="43">
        <v>300415</v>
      </c>
      <c r="I332" s="43"/>
      <c r="J332" s="43">
        <v>1570161.1199999999</v>
      </c>
      <c r="K332" s="43">
        <v>277617</v>
      </c>
      <c r="M332" s="6"/>
      <c r="N332" s="6"/>
      <c r="O332" s="6"/>
      <c r="P332" s="6"/>
      <c r="Q332" s="6"/>
      <c r="R332" s="6"/>
    </row>
    <row r="333" spans="1:18" s="5" customFormat="1" ht="48.75" customHeight="1">
      <c r="A333" s="73"/>
      <c r="B333" s="47" t="s">
        <v>40</v>
      </c>
      <c r="C333" s="20">
        <v>25511</v>
      </c>
      <c r="D333" s="20"/>
      <c r="E333" s="20">
        <v>5404</v>
      </c>
      <c r="F333" s="43">
        <v>25521746.060000002</v>
      </c>
      <c r="G333" s="43"/>
      <c r="H333" s="43">
        <v>5406213.8100000005</v>
      </c>
      <c r="I333" s="43">
        <v>21026299.109999999</v>
      </c>
      <c r="J333" s="43"/>
      <c r="K333" s="43">
        <v>4453946.5900000008</v>
      </c>
      <c r="M333" s="6"/>
      <c r="N333" s="6"/>
      <c r="O333" s="6"/>
      <c r="P333" s="6"/>
      <c r="Q333" s="6"/>
      <c r="R333" s="6"/>
    </row>
    <row r="334" spans="1:18" s="5" customFormat="1" ht="48.75" customHeight="1">
      <c r="A334" s="73"/>
      <c r="B334" s="47" t="s">
        <v>42</v>
      </c>
      <c r="C334" s="20"/>
      <c r="D334" s="20">
        <v>935</v>
      </c>
      <c r="E334" s="20">
        <v>237</v>
      </c>
      <c r="F334" s="43"/>
      <c r="G334" s="43">
        <v>949515.1</v>
      </c>
      <c r="H334" s="43">
        <v>242987.68</v>
      </c>
      <c r="I334" s="43"/>
      <c r="J334" s="43">
        <v>877128.54</v>
      </c>
      <c r="K334" s="43">
        <v>223271.11000000002</v>
      </c>
      <c r="M334" s="6"/>
      <c r="N334" s="6"/>
      <c r="O334" s="6"/>
      <c r="P334" s="6"/>
      <c r="Q334" s="6"/>
      <c r="R334" s="6"/>
    </row>
    <row r="335" spans="1:18" s="38" customFormat="1" ht="48.75" customHeight="1">
      <c r="A335" s="73"/>
      <c r="B335" s="47" t="s">
        <v>44</v>
      </c>
      <c r="C335" s="20"/>
      <c r="D335" s="20">
        <v>203</v>
      </c>
      <c r="E335" s="20">
        <v>87</v>
      </c>
      <c r="F335" s="43"/>
      <c r="G335" s="43">
        <v>203000</v>
      </c>
      <c r="H335" s="43">
        <v>87000</v>
      </c>
      <c r="I335" s="43"/>
      <c r="J335" s="43">
        <v>202046.64</v>
      </c>
      <c r="K335" s="43">
        <v>86591.42</v>
      </c>
      <c r="M335" s="6"/>
      <c r="N335" s="6"/>
      <c r="O335" s="6"/>
      <c r="P335" s="6"/>
      <c r="Q335" s="6"/>
      <c r="R335" s="6"/>
    </row>
    <row r="336" spans="1:18" s="2" customFormat="1" ht="48.75" customHeight="1">
      <c r="A336" s="74"/>
      <c r="B336" s="47" t="s">
        <v>31</v>
      </c>
      <c r="C336" s="20"/>
      <c r="D336" s="20">
        <v>15060</v>
      </c>
      <c r="E336" s="20">
        <v>8608</v>
      </c>
      <c r="F336" s="43"/>
      <c r="G336" s="43">
        <v>15060000</v>
      </c>
      <c r="H336" s="43">
        <v>8608000</v>
      </c>
      <c r="I336" s="43"/>
      <c r="J336" s="43">
        <v>9160721.6199999992</v>
      </c>
      <c r="K336" s="43">
        <v>5238633.5500000007</v>
      </c>
      <c r="M336" s="6"/>
      <c r="N336" s="6"/>
      <c r="O336" s="6"/>
      <c r="P336" s="6"/>
      <c r="Q336" s="6"/>
      <c r="R336" s="6"/>
    </row>
    <row r="337" spans="1:18" s="2" customFormat="1" ht="48.75" customHeight="1">
      <c r="A337" s="27" t="s">
        <v>3</v>
      </c>
      <c r="B337" s="12"/>
      <c r="C337" s="21">
        <f t="shared" ref="C337:K337" si="54">SUM(C331:C336)</f>
        <v>25511</v>
      </c>
      <c r="D337" s="21">
        <f t="shared" si="54"/>
        <v>17869</v>
      </c>
      <c r="E337" s="21">
        <f t="shared" si="54"/>
        <v>14631</v>
      </c>
      <c r="F337" s="44">
        <f t="shared" si="54"/>
        <v>25521746.060000002</v>
      </c>
      <c r="G337" s="44">
        <f t="shared" si="54"/>
        <v>17914200.100000001</v>
      </c>
      <c r="H337" s="44">
        <f t="shared" si="54"/>
        <v>15008184.699999999</v>
      </c>
      <c r="I337" s="44">
        <f t="shared" si="54"/>
        <v>21026299.109999999</v>
      </c>
      <c r="J337" s="44">
        <f t="shared" si="54"/>
        <v>11810057.92</v>
      </c>
      <c r="K337" s="44">
        <f t="shared" si="54"/>
        <v>10643627.880000003</v>
      </c>
      <c r="M337" s="6"/>
      <c r="N337" s="6"/>
      <c r="O337" s="6"/>
      <c r="P337" s="6"/>
      <c r="Q337" s="6"/>
      <c r="R337" s="6"/>
    </row>
    <row r="338" spans="1:18" s="2" customFormat="1" ht="48.75" customHeight="1">
      <c r="A338" s="72" t="s">
        <v>20</v>
      </c>
      <c r="B338" s="47" t="s">
        <v>89</v>
      </c>
      <c r="C338" s="20"/>
      <c r="D338" s="20"/>
      <c r="E338" s="20">
        <v>369</v>
      </c>
      <c r="F338" s="43"/>
      <c r="G338" s="43"/>
      <c r="H338" s="43">
        <v>258205.75</v>
      </c>
      <c r="I338" s="43"/>
      <c r="J338" s="43"/>
      <c r="K338" s="43">
        <v>205698.48</v>
      </c>
      <c r="M338" s="6"/>
      <c r="N338" s="6"/>
      <c r="O338" s="6"/>
      <c r="P338" s="6"/>
      <c r="Q338" s="6"/>
      <c r="R338" s="6"/>
    </row>
    <row r="339" spans="1:18" s="2" customFormat="1" ht="48.75" customHeight="1">
      <c r="A339" s="73"/>
      <c r="B339" s="47" t="s">
        <v>54</v>
      </c>
      <c r="C339" s="20"/>
      <c r="D339" s="20">
        <v>101</v>
      </c>
      <c r="E339" s="20">
        <v>26</v>
      </c>
      <c r="F339" s="43"/>
      <c r="G339" s="43">
        <v>101462.24</v>
      </c>
      <c r="H339" s="43">
        <v>416806.97</v>
      </c>
      <c r="I339" s="43"/>
      <c r="J339" s="43">
        <v>98177.01</v>
      </c>
      <c r="K339" s="43">
        <v>415640.65</v>
      </c>
      <c r="M339" s="6"/>
      <c r="N339" s="6"/>
      <c r="O339" s="6"/>
      <c r="P339" s="6"/>
      <c r="Q339" s="6"/>
      <c r="R339" s="6"/>
    </row>
    <row r="340" spans="1:18" s="2" customFormat="1" ht="48.75" customHeight="1">
      <c r="A340" s="73"/>
      <c r="B340" s="47" t="s">
        <v>41</v>
      </c>
      <c r="C340" s="20"/>
      <c r="D340" s="20">
        <v>1724</v>
      </c>
      <c r="E340" s="20">
        <v>305</v>
      </c>
      <c r="F340" s="43"/>
      <c r="G340" s="43">
        <v>1739184</v>
      </c>
      <c r="H340" s="43">
        <v>308268</v>
      </c>
      <c r="I340" s="43"/>
      <c r="J340" s="43">
        <v>1611825.3199999998</v>
      </c>
      <c r="K340" s="43">
        <v>284969.29000000004</v>
      </c>
      <c r="M340" s="6"/>
      <c r="N340" s="6"/>
      <c r="O340" s="6"/>
      <c r="P340" s="6"/>
      <c r="Q340" s="6"/>
      <c r="R340" s="6"/>
    </row>
    <row r="341" spans="1:18" s="2" customFormat="1" ht="48.75" customHeight="1">
      <c r="A341" s="73"/>
      <c r="B341" s="47" t="s">
        <v>40</v>
      </c>
      <c r="C341" s="20">
        <v>41588</v>
      </c>
      <c r="D341" s="20"/>
      <c r="E341" s="20">
        <v>8807</v>
      </c>
      <c r="F341" s="43">
        <v>41588000</v>
      </c>
      <c r="G341" s="43"/>
      <c r="H341" s="43">
        <v>8807000</v>
      </c>
      <c r="I341" s="43">
        <v>23826963.479999997</v>
      </c>
      <c r="J341" s="43"/>
      <c r="K341" s="43">
        <v>5045459.2</v>
      </c>
      <c r="M341" s="6"/>
      <c r="N341" s="6"/>
      <c r="O341" s="6"/>
      <c r="P341" s="6"/>
      <c r="Q341" s="6"/>
      <c r="R341" s="6"/>
    </row>
    <row r="342" spans="1:18" s="2" customFormat="1" ht="48.75" customHeight="1">
      <c r="A342" s="73"/>
      <c r="B342" s="47" t="s">
        <v>42</v>
      </c>
      <c r="C342" s="20"/>
      <c r="D342" s="20">
        <v>1169</v>
      </c>
      <c r="E342" s="20">
        <v>295</v>
      </c>
      <c r="F342" s="43"/>
      <c r="G342" s="43">
        <v>1333478.79</v>
      </c>
      <c r="H342" s="43">
        <v>339843.26</v>
      </c>
      <c r="I342" s="43"/>
      <c r="J342" s="43">
        <v>1278633.44</v>
      </c>
      <c r="K342" s="43">
        <v>325466.02</v>
      </c>
      <c r="M342" s="6"/>
      <c r="N342" s="6"/>
      <c r="O342" s="6"/>
      <c r="P342" s="6"/>
      <c r="Q342" s="6"/>
      <c r="R342" s="6"/>
    </row>
    <row r="343" spans="1:18" s="38" customFormat="1" ht="48.75" customHeight="1">
      <c r="A343" s="74"/>
      <c r="B343" s="47" t="s">
        <v>44</v>
      </c>
      <c r="C343" s="20">
        <v>168</v>
      </c>
      <c r="D343" s="20">
        <v>84</v>
      </c>
      <c r="E343" s="20">
        <v>36</v>
      </c>
      <c r="F343" s="43">
        <v>168000</v>
      </c>
      <c r="G343" s="43">
        <v>84000</v>
      </c>
      <c r="H343" s="43">
        <v>36000</v>
      </c>
      <c r="I343" s="43"/>
      <c r="J343" s="43">
        <v>84000</v>
      </c>
      <c r="K343" s="43">
        <v>36000</v>
      </c>
      <c r="M343" s="6"/>
      <c r="N343" s="6"/>
      <c r="O343" s="6"/>
      <c r="P343" s="6"/>
      <c r="Q343" s="6"/>
      <c r="R343" s="6"/>
    </row>
    <row r="344" spans="1:18" s="2" customFormat="1" ht="48.75" customHeight="1">
      <c r="A344" s="64" t="s">
        <v>20</v>
      </c>
      <c r="B344" s="51" t="s">
        <v>31</v>
      </c>
      <c r="C344" s="49"/>
      <c r="D344" s="49">
        <v>36295</v>
      </c>
      <c r="E344" s="49">
        <v>20745</v>
      </c>
      <c r="F344" s="55"/>
      <c r="G344" s="55">
        <v>36295000</v>
      </c>
      <c r="H344" s="55">
        <v>20745000</v>
      </c>
      <c r="I344" s="55"/>
      <c r="J344" s="55">
        <v>32344032.729999997</v>
      </c>
      <c r="K344" s="55">
        <v>18487386.949999999</v>
      </c>
      <c r="M344" s="6"/>
      <c r="N344" s="6"/>
      <c r="O344" s="6"/>
      <c r="P344" s="6"/>
      <c r="Q344" s="6"/>
      <c r="R344" s="6"/>
    </row>
    <row r="345" spans="1:18" s="1" customFormat="1" ht="48.75" customHeight="1">
      <c r="A345" s="28" t="s">
        <v>3</v>
      </c>
      <c r="B345" s="12"/>
      <c r="C345" s="21">
        <f t="shared" ref="C345:K345" si="55">SUM(C338:C344)</f>
        <v>41756</v>
      </c>
      <c r="D345" s="21">
        <f t="shared" si="55"/>
        <v>39373</v>
      </c>
      <c r="E345" s="21">
        <f t="shared" si="55"/>
        <v>30583</v>
      </c>
      <c r="F345" s="44">
        <f t="shared" si="55"/>
        <v>41756000</v>
      </c>
      <c r="G345" s="44">
        <f t="shared" si="55"/>
        <v>39553125.030000001</v>
      </c>
      <c r="H345" s="44">
        <f t="shared" si="55"/>
        <v>30911123.98</v>
      </c>
      <c r="I345" s="44">
        <f t="shared" si="55"/>
        <v>23826963.479999997</v>
      </c>
      <c r="J345" s="44">
        <f t="shared" si="55"/>
        <v>35416668.5</v>
      </c>
      <c r="K345" s="44">
        <f t="shared" si="55"/>
        <v>24800620.59</v>
      </c>
      <c r="M345" s="6"/>
      <c r="N345" s="6"/>
      <c r="O345" s="6"/>
      <c r="P345" s="6"/>
      <c r="Q345" s="6"/>
      <c r="R345" s="6"/>
    </row>
    <row r="346" spans="1:18" s="1" customFormat="1" ht="48.75" customHeight="1">
      <c r="A346" s="72" t="s">
        <v>21</v>
      </c>
      <c r="B346" s="47" t="s">
        <v>65</v>
      </c>
      <c r="C346" s="20"/>
      <c r="D346" s="20"/>
      <c r="E346" s="20"/>
      <c r="F346" s="43"/>
      <c r="G346" s="43"/>
      <c r="H346" s="43">
        <v>10500</v>
      </c>
      <c r="I346" s="43"/>
      <c r="J346" s="43"/>
      <c r="K346" s="43">
        <v>10500</v>
      </c>
      <c r="M346" s="6"/>
      <c r="N346" s="6"/>
      <c r="O346" s="6"/>
      <c r="P346" s="6"/>
      <c r="Q346" s="6"/>
      <c r="R346" s="6"/>
    </row>
    <row r="347" spans="1:18" s="1" customFormat="1" ht="48.75" customHeight="1">
      <c r="A347" s="73"/>
      <c r="B347" s="47" t="s">
        <v>41</v>
      </c>
      <c r="C347" s="20"/>
      <c r="D347" s="20">
        <v>1567</v>
      </c>
      <c r="E347" s="20">
        <v>279</v>
      </c>
      <c r="F347" s="43"/>
      <c r="G347" s="43">
        <v>1567000</v>
      </c>
      <c r="H347" s="43">
        <v>279000</v>
      </c>
      <c r="I347" s="43"/>
      <c r="J347" s="43">
        <v>1402641.83</v>
      </c>
      <c r="K347" s="43">
        <v>247527.64</v>
      </c>
      <c r="M347" s="6"/>
      <c r="N347" s="6"/>
      <c r="O347" s="6"/>
      <c r="P347" s="6"/>
      <c r="Q347" s="6"/>
      <c r="R347" s="6"/>
    </row>
    <row r="348" spans="1:18" s="1" customFormat="1" ht="48.75" customHeight="1">
      <c r="A348" s="73"/>
      <c r="B348" s="47" t="s">
        <v>40</v>
      </c>
      <c r="C348" s="20">
        <v>5716</v>
      </c>
      <c r="D348" s="20"/>
      <c r="E348" s="20">
        <v>1211</v>
      </c>
      <c r="F348" s="43">
        <v>12659044.800000001</v>
      </c>
      <c r="G348" s="43"/>
      <c r="H348" s="43">
        <v>2681034.21</v>
      </c>
      <c r="I348" s="43">
        <v>6633009.29</v>
      </c>
      <c r="J348" s="43"/>
      <c r="K348" s="43">
        <v>1413967.4200000002</v>
      </c>
      <c r="M348" s="6"/>
      <c r="N348" s="6"/>
      <c r="O348" s="6"/>
      <c r="P348" s="6"/>
      <c r="Q348" s="6"/>
      <c r="R348" s="6"/>
    </row>
    <row r="349" spans="1:18" s="1" customFormat="1" ht="48.75" customHeight="1">
      <c r="A349" s="73"/>
      <c r="B349" s="47" t="s">
        <v>44</v>
      </c>
      <c r="C349" s="20"/>
      <c r="D349" s="20">
        <v>89</v>
      </c>
      <c r="E349" s="20">
        <v>38</v>
      </c>
      <c r="F349" s="43"/>
      <c r="G349" s="43">
        <v>89000</v>
      </c>
      <c r="H349" s="43">
        <v>38000</v>
      </c>
      <c r="I349" s="43"/>
      <c r="J349" s="43">
        <v>87845.57</v>
      </c>
      <c r="K349" s="43">
        <v>37648</v>
      </c>
      <c r="M349" s="6"/>
      <c r="N349" s="6"/>
      <c r="O349" s="6"/>
      <c r="P349" s="6"/>
      <c r="Q349" s="6"/>
      <c r="R349" s="6"/>
    </row>
    <row r="350" spans="1:18" s="1" customFormat="1" ht="48.75" customHeight="1">
      <c r="A350" s="74"/>
      <c r="B350" s="47" t="s">
        <v>31</v>
      </c>
      <c r="C350" s="20"/>
      <c r="D350" s="20">
        <v>7651</v>
      </c>
      <c r="E350" s="20">
        <v>4373</v>
      </c>
      <c r="F350" s="43"/>
      <c r="G350" s="43">
        <v>7651000</v>
      </c>
      <c r="H350" s="43">
        <v>4373000</v>
      </c>
      <c r="I350" s="43"/>
      <c r="J350" s="43">
        <v>5815129.5200000005</v>
      </c>
      <c r="K350" s="43">
        <v>3324444.83</v>
      </c>
      <c r="M350" s="6"/>
      <c r="N350" s="6"/>
      <c r="O350" s="6"/>
      <c r="P350" s="6"/>
      <c r="Q350" s="6"/>
      <c r="R350" s="6"/>
    </row>
    <row r="351" spans="1:18" ht="48.75" customHeight="1">
      <c r="A351" s="11" t="s">
        <v>3</v>
      </c>
      <c r="B351" s="12"/>
      <c r="C351" s="21">
        <f t="shared" ref="C351:K351" si="56">SUM(C346:C350)</f>
        <v>5716</v>
      </c>
      <c r="D351" s="21">
        <f t="shared" si="56"/>
        <v>9307</v>
      </c>
      <c r="E351" s="21">
        <f t="shared" si="56"/>
        <v>5901</v>
      </c>
      <c r="F351" s="44">
        <f t="shared" si="56"/>
        <v>12659044.800000001</v>
      </c>
      <c r="G351" s="44">
        <f t="shared" si="56"/>
        <v>9307000</v>
      </c>
      <c r="H351" s="44">
        <f t="shared" si="56"/>
        <v>7381534.21</v>
      </c>
      <c r="I351" s="44">
        <f t="shared" si="56"/>
        <v>6633009.29</v>
      </c>
      <c r="J351" s="44">
        <f t="shared" si="56"/>
        <v>7305616.9200000009</v>
      </c>
      <c r="K351" s="44">
        <f t="shared" si="56"/>
        <v>5034087.8900000006</v>
      </c>
    </row>
    <row r="352" spans="1:18" ht="48.75" customHeight="1">
      <c r="A352" s="72" t="s">
        <v>22</v>
      </c>
      <c r="B352" s="47" t="s">
        <v>89</v>
      </c>
      <c r="C352" s="20"/>
      <c r="D352" s="20"/>
      <c r="E352" s="20"/>
      <c r="F352" s="43"/>
      <c r="G352" s="43"/>
      <c r="H352" s="43">
        <v>12001.47</v>
      </c>
      <c r="I352" s="43"/>
      <c r="J352" s="43"/>
      <c r="K352" s="43">
        <v>12001.47</v>
      </c>
    </row>
    <row r="353" spans="1:18" ht="48.75" customHeight="1">
      <c r="A353" s="73"/>
      <c r="B353" s="47" t="s">
        <v>54</v>
      </c>
      <c r="C353" s="20"/>
      <c r="D353" s="20">
        <v>1316</v>
      </c>
      <c r="E353" s="20">
        <v>330</v>
      </c>
      <c r="F353" s="43"/>
      <c r="G353" s="43">
        <v>1316000</v>
      </c>
      <c r="H353" s="43">
        <v>455952.67000000004</v>
      </c>
      <c r="I353" s="43"/>
      <c r="J353" s="43"/>
      <c r="K353" s="43">
        <v>125952.67</v>
      </c>
    </row>
    <row r="354" spans="1:18" ht="48.75" customHeight="1">
      <c r="A354" s="73"/>
      <c r="B354" s="47" t="s">
        <v>41</v>
      </c>
      <c r="C354" s="20"/>
      <c r="D354" s="20">
        <v>1683</v>
      </c>
      <c r="E354" s="20">
        <v>299</v>
      </c>
      <c r="F354" s="43"/>
      <c r="G354" s="43">
        <v>1683000</v>
      </c>
      <c r="H354" s="43">
        <v>299000</v>
      </c>
      <c r="I354" s="43"/>
      <c r="J354" s="43">
        <v>486322.56</v>
      </c>
      <c r="K354" s="43">
        <v>85822.33</v>
      </c>
    </row>
    <row r="355" spans="1:18" ht="48.75" customHeight="1">
      <c r="A355" s="73"/>
      <c r="B355" s="47" t="s">
        <v>40</v>
      </c>
      <c r="C355" s="20">
        <v>13461</v>
      </c>
      <c r="D355" s="20"/>
      <c r="E355" s="20">
        <v>2851</v>
      </c>
      <c r="F355" s="43">
        <v>13461000</v>
      </c>
      <c r="G355" s="43"/>
      <c r="H355" s="43">
        <v>2851000</v>
      </c>
      <c r="I355" s="43">
        <v>5867161.6400000006</v>
      </c>
      <c r="J355" s="43"/>
      <c r="K355" s="43">
        <v>1242826.2299999997</v>
      </c>
    </row>
    <row r="356" spans="1:18" ht="48.75" customHeight="1">
      <c r="A356" s="73"/>
      <c r="B356" s="47" t="s">
        <v>42</v>
      </c>
      <c r="C356" s="20"/>
      <c r="D356" s="20">
        <v>704</v>
      </c>
      <c r="E356" s="20">
        <v>178</v>
      </c>
      <c r="F356" s="43"/>
      <c r="G356" s="43">
        <v>728820.83</v>
      </c>
      <c r="H356" s="43">
        <v>184318.11</v>
      </c>
      <c r="I356" s="43"/>
      <c r="J356" s="43">
        <v>635504.77</v>
      </c>
      <c r="K356" s="43">
        <v>161769.4</v>
      </c>
    </row>
    <row r="357" spans="1:18" s="33" customFormat="1" ht="48.75" customHeight="1">
      <c r="A357" s="73"/>
      <c r="B357" s="47" t="s">
        <v>44</v>
      </c>
      <c r="C357" s="20">
        <v>140</v>
      </c>
      <c r="D357" s="20">
        <v>63</v>
      </c>
      <c r="E357" s="20">
        <v>87</v>
      </c>
      <c r="F357" s="43">
        <v>300430.90000000002</v>
      </c>
      <c r="G357" s="43">
        <v>63000</v>
      </c>
      <c r="H357" s="43">
        <v>155756.1</v>
      </c>
      <c r="I357" s="43">
        <v>300430.90000000002</v>
      </c>
      <c r="J357" s="43">
        <v>63000</v>
      </c>
      <c r="K357" s="43">
        <v>155756.1</v>
      </c>
      <c r="M357" s="6"/>
      <c r="N357" s="6"/>
      <c r="O357" s="6"/>
      <c r="P357" s="6"/>
      <c r="Q357" s="6"/>
      <c r="R357" s="6"/>
    </row>
    <row r="358" spans="1:18" ht="48.75" customHeight="1">
      <c r="A358" s="74"/>
      <c r="B358" s="47" t="s">
        <v>31</v>
      </c>
      <c r="C358" s="20"/>
      <c r="D358" s="20">
        <v>5854</v>
      </c>
      <c r="E358" s="20">
        <v>3346</v>
      </c>
      <c r="F358" s="43"/>
      <c r="G358" s="43">
        <v>5854000</v>
      </c>
      <c r="H358" s="43">
        <v>3346000</v>
      </c>
      <c r="I358" s="43"/>
      <c r="J358" s="43">
        <v>5055225.5</v>
      </c>
      <c r="K358" s="43">
        <v>2889507.17</v>
      </c>
    </row>
    <row r="359" spans="1:18" ht="48.75" customHeight="1">
      <c r="A359" s="11" t="s">
        <v>3</v>
      </c>
      <c r="B359" s="12"/>
      <c r="C359" s="21">
        <f t="shared" ref="C359:K359" si="57">SUM(C352:C358)</f>
        <v>13601</v>
      </c>
      <c r="D359" s="21">
        <f t="shared" si="57"/>
        <v>9620</v>
      </c>
      <c r="E359" s="21">
        <f t="shared" si="57"/>
        <v>7091</v>
      </c>
      <c r="F359" s="44">
        <f t="shared" si="57"/>
        <v>13761430.9</v>
      </c>
      <c r="G359" s="44">
        <f t="shared" si="57"/>
        <v>9644820.8300000001</v>
      </c>
      <c r="H359" s="44">
        <f t="shared" si="57"/>
        <v>7304028.3499999996</v>
      </c>
      <c r="I359" s="44">
        <f t="shared" si="57"/>
        <v>6167592.540000001</v>
      </c>
      <c r="J359" s="44">
        <f t="shared" si="57"/>
        <v>6240052.8300000001</v>
      </c>
      <c r="K359" s="44">
        <f t="shared" si="57"/>
        <v>4673635.3699999992</v>
      </c>
    </row>
    <row r="360" spans="1:18" ht="48.75" customHeight="1">
      <c r="A360" s="72" t="s">
        <v>23</v>
      </c>
      <c r="B360" s="47" t="s">
        <v>88</v>
      </c>
      <c r="C360" s="20"/>
      <c r="D360" s="20"/>
      <c r="E360" s="20"/>
      <c r="F360" s="43"/>
      <c r="G360" s="43">
        <v>63000</v>
      </c>
      <c r="H360" s="43">
        <v>27000</v>
      </c>
      <c r="I360" s="43"/>
      <c r="J360" s="43">
        <v>62919.99</v>
      </c>
      <c r="K360" s="43">
        <v>26966.28</v>
      </c>
    </row>
    <row r="361" spans="1:18" ht="48.75" customHeight="1">
      <c r="A361" s="73"/>
      <c r="B361" s="47" t="s">
        <v>54</v>
      </c>
      <c r="C361" s="20"/>
      <c r="D361" s="20"/>
      <c r="E361" s="20"/>
      <c r="F361" s="43"/>
      <c r="G361" s="43"/>
      <c r="H361" s="43">
        <v>10082.120000000001</v>
      </c>
      <c r="I361" s="43"/>
      <c r="J361" s="43"/>
      <c r="K361" s="43">
        <v>10082.120000000001</v>
      </c>
    </row>
    <row r="362" spans="1:18" ht="48.75" customHeight="1">
      <c r="A362" s="73"/>
      <c r="B362" s="47" t="s">
        <v>41</v>
      </c>
      <c r="C362" s="20"/>
      <c r="D362" s="20">
        <v>1666</v>
      </c>
      <c r="E362" s="20">
        <v>306</v>
      </c>
      <c r="F362" s="43"/>
      <c r="G362" s="43">
        <v>1670981.71</v>
      </c>
      <c r="H362" s="43">
        <v>305455.35999999999</v>
      </c>
      <c r="I362" s="43"/>
      <c r="J362" s="43">
        <v>652509.51</v>
      </c>
      <c r="K362" s="43">
        <v>115149.06</v>
      </c>
    </row>
    <row r="363" spans="1:18" ht="48.75" customHeight="1">
      <c r="A363" s="74"/>
      <c r="B363" s="47" t="s">
        <v>40</v>
      </c>
      <c r="C363" s="20">
        <v>38272</v>
      </c>
      <c r="D363" s="20"/>
      <c r="E363" s="20">
        <v>8109</v>
      </c>
      <c r="F363" s="43">
        <v>38272000</v>
      </c>
      <c r="G363" s="43"/>
      <c r="H363" s="43">
        <v>8104562.9299999997</v>
      </c>
      <c r="I363" s="43">
        <v>18245242.650000002</v>
      </c>
      <c r="J363" s="43"/>
      <c r="K363" s="43">
        <v>3907959.2900000005</v>
      </c>
    </row>
    <row r="364" spans="1:18" ht="48.75" customHeight="1">
      <c r="A364" s="72" t="s">
        <v>23</v>
      </c>
      <c r="B364" s="51" t="s">
        <v>44</v>
      </c>
      <c r="C364" s="49"/>
      <c r="D364" s="49">
        <v>63</v>
      </c>
      <c r="E364" s="49">
        <v>27</v>
      </c>
      <c r="F364" s="55"/>
      <c r="G364" s="55"/>
      <c r="H364" s="55"/>
      <c r="I364" s="55"/>
      <c r="J364" s="55"/>
      <c r="K364" s="55"/>
    </row>
    <row r="365" spans="1:18" ht="48.75" customHeight="1">
      <c r="A365" s="74"/>
      <c r="B365" s="47" t="s">
        <v>31</v>
      </c>
      <c r="C365" s="20"/>
      <c r="D365" s="20">
        <v>10254</v>
      </c>
      <c r="E365" s="20">
        <v>5863</v>
      </c>
      <c r="F365" s="43"/>
      <c r="G365" s="43">
        <v>10254000</v>
      </c>
      <c r="H365" s="43">
        <v>5863000</v>
      </c>
      <c r="I365" s="43"/>
      <c r="J365" s="43">
        <v>9219039.6999999993</v>
      </c>
      <c r="K365" s="43">
        <v>5269476.63</v>
      </c>
    </row>
    <row r="366" spans="1:18" ht="48.75" customHeight="1">
      <c r="A366" s="11" t="s">
        <v>3</v>
      </c>
      <c r="B366" s="12"/>
      <c r="C366" s="21">
        <f t="shared" ref="C366:K366" si="58">SUM(C360:C365)</f>
        <v>38272</v>
      </c>
      <c r="D366" s="21">
        <f t="shared" si="58"/>
        <v>11983</v>
      </c>
      <c r="E366" s="21">
        <f t="shared" si="58"/>
        <v>14305</v>
      </c>
      <c r="F366" s="44">
        <f t="shared" si="58"/>
        <v>38272000</v>
      </c>
      <c r="G366" s="44">
        <f t="shared" si="58"/>
        <v>11987981.710000001</v>
      </c>
      <c r="H366" s="44">
        <f t="shared" si="58"/>
        <v>14310100.41</v>
      </c>
      <c r="I366" s="44">
        <f t="shared" si="58"/>
        <v>18245242.650000002</v>
      </c>
      <c r="J366" s="44">
        <f t="shared" si="58"/>
        <v>9934469.1999999993</v>
      </c>
      <c r="K366" s="44">
        <f t="shared" si="58"/>
        <v>9329633.3800000008</v>
      </c>
    </row>
    <row r="367" spans="1:18" ht="48.75" customHeight="1">
      <c r="A367" s="73" t="s">
        <v>24</v>
      </c>
      <c r="B367" s="47" t="s">
        <v>89</v>
      </c>
      <c r="C367" s="49"/>
      <c r="D367" s="49"/>
      <c r="E367" s="49"/>
      <c r="F367" s="55"/>
      <c r="G367" s="55"/>
      <c r="H367" s="55">
        <v>4399.2700000000004</v>
      </c>
      <c r="I367" s="55"/>
      <c r="J367" s="55"/>
      <c r="K367" s="55">
        <v>4399.2700000000004</v>
      </c>
    </row>
    <row r="368" spans="1:18" ht="48.75" customHeight="1">
      <c r="A368" s="73"/>
      <c r="B368" s="47" t="s">
        <v>54</v>
      </c>
      <c r="C368" s="49"/>
      <c r="D368" s="49"/>
      <c r="E368" s="49"/>
      <c r="F368" s="55"/>
      <c r="G368" s="55"/>
      <c r="H368" s="55">
        <v>229074.55</v>
      </c>
      <c r="I368" s="55"/>
      <c r="J368" s="55"/>
      <c r="K368" s="55">
        <v>229074.55</v>
      </c>
    </row>
    <row r="369" spans="1:12" ht="48.75" customHeight="1">
      <c r="A369" s="73"/>
      <c r="B369" s="47" t="s">
        <v>41</v>
      </c>
      <c r="C369" s="49"/>
      <c r="D369" s="49">
        <v>1937</v>
      </c>
      <c r="E369" s="49">
        <v>343</v>
      </c>
      <c r="F369" s="55"/>
      <c r="G369" s="55">
        <v>1937000</v>
      </c>
      <c r="H369" s="55">
        <v>343000</v>
      </c>
      <c r="I369" s="55"/>
      <c r="J369" s="55">
        <v>1447604.21</v>
      </c>
      <c r="K369" s="55">
        <v>255223.40000000002</v>
      </c>
    </row>
    <row r="370" spans="1:12" ht="48.75" customHeight="1">
      <c r="A370" s="73"/>
      <c r="B370" s="47" t="s">
        <v>40</v>
      </c>
      <c r="C370" s="20">
        <v>15652</v>
      </c>
      <c r="D370" s="20"/>
      <c r="E370" s="20">
        <v>3316</v>
      </c>
      <c r="F370" s="43">
        <v>15652000</v>
      </c>
      <c r="G370" s="43"/>
      <c r="H370" s="43">
        <v>3316000</v>
      </c>
      <c r="I370" s="43">
        <v>2771922.79</v>
      </c>
      <c r="J370" s="43"/>
      <c r="K370" s="43">
        <v>587169.32999999996</v>
      </c>
    </row>
    <row r="371" spans="1:12" ht="48.75" customHeight="1">
      <c r="A371" s="73"/>
      <c r="B371" s="47" t="s">
        <v>42</v>
      </c>
      <c r="C371" s="20"/>
      <c r="D371" s="20">
        <v>1223</v>
      </c>
      <c r="E371" s="20">
        <v>310</v>
      </c>
      <c r="F371" s="43"/>
      <c r="G371" s="43">
        <v>1292180</v>
      </c>
      <c r="H371" s="43">
        <v>327610</v>
      </c>
      <c r="I371" s="43"/>
      <c r="J371" s="43">
        <v>1216137.0899999999</v>
      </c>
      <c r="K371" s="43">
        <v>309024.21999999997</v>
      </c>
    </row>
    <row r="372" spans="1:12" ht="48.75" customHeight="1">
      <c r="A372" s="73"/>
      <c r="B372" s="47" t="s">
        <v>44</v>
      </c>
      <c r="C372" s="20"/>
      <c r="D372" s="20">
        <v>91</v>
      </c>
      <c r="E372" s="20">
        <v>39</v>
      </c>
      <c r="F372" s="43"/>
      <c r="G372" s="43">
        <v>91000</v>
      </c>
      <c r="H372" s="43">
        <v>39000</v>
      </c>
      <c r="I372" s="43"/>
      <c r="J372" s="43">
        <v>91000</v>
      </c>
      <c r="K372" s="43">
        <v>39000</v>
      </c>
    </row>
    <row r="373" spans="1:12" ht="48.75" customHeight="1">
      <c r="A373" s="74"/>
      <c r="B373" s="47" t="s">
        <v>31</v>
      </c>
      <c r="C373" s="20"/>
      <c r="D373" s="20">
        <v>4963</v>
      </c>
      <c r="E373" s="20">
        <v>2837</v>
      </c>
      <c r="F373" s="43"/>
      <c r="G373" s="43">
        <v>4963000</v>
      </c>
      <c r="H373" s="43">
        <v>2837000</v>
      </c>
      <c r="I373" s="43"/>
      <c r="J373" s="43">
        <v>4520321.8</v>
      </c>
      <c r="K373" s="43">
        <v>2583750.14</v>
      </c>
    </row>
    <row r="374" spans="1:12" ht="48.75" customHeight="1">
      <c r="A374" s="11" t="s">
        <v>3</v>
      </c>
      <c r="B374" s="12"/>
      <c r="C374" s="21">
        <f t="shared" ref="C374:K374" si="59">SUM(C367:C373)</f>
        <v>15652</v>
      </c>
      <c r="D374" s="21">
        <f t="shared" si="59"/>
        <v>8214</v>
      </c>
      <c r="E374" s="21">
        <f t="shared" si="59"/>
        <v>6845</v>
      </c>
      <c r="F374" s="44">
        <f t="shared" si="59"/>
        <v>15652000</v>
      </c>
      <c r="G374" s="44">
        <f t="shared" si="59"/>
        <v>8283180</v>
      </c>
      <c r="H374" s="44">
        <f t="shared" si="59"/>
        <v>7096083.8200000003</v>
      </c>
      <c r="I374" s="44">
        <f t="shared" si="59"/>
        <v>2771922.79</v>
      </c>
      <c r="J374" s="44">
        <f t="shared" si="59"/>
        <v>7275063.0999999996</v>
      </c>
      <c r="K374" s="44">
        <f t="shared" si="59"/>
        <v>4007640.91</v>
      </c>
    </row>
    <row r="375" spans="1:12" ht="48.75" customHeight="1">
      <c r="A375" s="36" t="s">
        <v>8</v>
      </c>
      <c r="B375" s="37"/>
      <c r="C375" s="21">
        <f t="shared" ref="C375:K375" si="60">C9+C11+C13+C16+C25+C29+C33+C44+C52+C57+C61+C64+C91+C106+C108+C162+C167+C175+C187+C193+C197+C207+C209+C212+C214+C223+C225+C228+C231+C235+C237+C240+C242+C244+C246+C252+C254+C256+C265+C271+C278+C286+C292+C300+C306+C314+C322+C330+C337+C345+C351+C359+C366+C374+C248</f>
        <v>43592978</v>
      </c>
      <c r="D375" s="21">
        <f t="shared" si="60"/>
        <v>2751225</v>
      </c>
      <c r="E375" s="21">
        <f t="shared" si="60"/>
        <v>4944129</v>
      </c>
      <c r="F375" s="56">
        <f t="shared" si="60"/>
        <v>67681855866.800003</v>
      </c>
      <c r="G375" s="56">
        <f t="shared" si="60"/>
        <v>2745612735.5000005</v>
      </c>
      <c r="H375" s="56">
        <f t="shared" si="60"/>
        <v>7089980354.8399973</v>
      </c>
      <c r="I375" s="56">
        <f t="shared" si="60"/>
        <v>65295018248.410019</v>
      </c>
      <c r="J375" s="56">
        <f t="shared" si="60"/>
        <v>2394887494.3499999</v>
      </c>
      <c r="K375" s="56">
        <f t="shared" si="60"/>
        <v>6730385203.4799986</v>
      </c>
      <c r="L375" s="39"/>
    </row>
    <row r="377" spans="1:12" ht="18" customHeight="1">
      <c r="A377" s="76" t="s">
        <v>97</v>
      </c>
      <c r="B377" s="76"/>
      <c r="C377" s="76"/>
      <c r="D377" s="76"/>
    </row>
    <row r="378" spans="1:12" ht="18" customHeight="1">
      <c r="A378" s="71" t="s">
        <v>98</v>
      </c>
      <c r="B378" s="71"/>
      <c r="C378" s="71"/>
      <c r="D378" s="71"/>
    </row>
  </sheetData>
  <mergeCells count="64">
    <mergeCell ref="A360:A363"/>
    <mergeCell ref="A364:A365"/>
    <mergeCell ref="A30:A32"/>
    <mergeCell ref="A215:A222"/>
    <mergeCell ref="A287:A291"/>
    <mergeCell ref="A307:A313"/>
    <mergeCell ref="A249:A251"/>
    <mergeCell ref="A266:A270"/>
    <mergeCell ref="A88:A90"/>
    <mergeCell ref="A109:A126"/>
    <mergeCell ref="A127:A146"/>
    <mergeCell ref="A147:A161"/>
    <mergeCell ref="A163:A165"/>
    <mergeCell ref="A176:A185"/>
    <mergeCell ref="A324:A329"/>
    <mergeCell ref="A331:A336"/>
    <mergeCell ref="A352:A358"/>
    <mergeCell ref="A1:K1"/>
    <mergeCell ref="A2:K2"/>
    <mergeCell ref="I5:K5"/>
    <mergeCell ref="G6:H6"/>
    <mergeCell ref="J6:K6"/>
    <mergeCell ref="C5:E5"/>
    <mergeCell ref="A5:A7"/>
    <mergeCell ref="C6:C7"/>
    <mergeCell ref="D6:E6"/>
    <mergeCell ref="F5:H5"/>
    <mergeCell ref="I6:I7"/>
    <mergeCell ref="B5:B7"/>
    <mergeCell ref="F6:F7"/>
    <mergeCell ref="A34:A43"/>
    <mergeCell ref="A26:A27"/>
    <mergeCell ref="A378:D378"/>
    <mergeCell ref="A346:A350"/>
    <mergeCell ref="A210:A211"/>
    <mergeCell ref="A53:A56"/>
    <mergeCell ref="A188:A192"/>
    <mergeCell ref="A272:A277"/>
    <mergeCell ref="A377:D377"/>
    <mergeCell ref="A367:A373"/>
    <mergeCell ref="A293:A299"/>
    <mergeCell ref="A315:A321"/>
    <mergeCell ref="A279:A283"/>
    <mergeCell ref="A284:A285"/>
    <mergeCell ref="A301:A303"/>
    <mergeCell ref="A304:A305"/>
    <mergeCell ref="A257:A263"/>
    <mergeCell ref="A338:A343"/>
    <mergeCell ref="A14:A15"/>
    <mergeCell ref="A62:A63"/>
    <mergeCell ref="A229:A230"/>
    <mergeCell ref="A238:A239"/>
    <mergeCell ref="A232:A234"/>
    <mergeCell ref="A194:A196"/>
    <mergeCell ref="A168:A174"/>
    <mergeCell ref="A92:A105"/>
    <mergeCell ref="A17:A24"/>
    <mergeCell ref="A226:A227"/>
    <mergeCell ref="A58:A60"/>
    <mergeCell ref="A198:A205"/>
    <mergeCell ref="A45:A47"/>
    <mergeCell ref="A48:A51"/>
    <mergeCell ref="A65:A67"/>
    <mergeCell ref="A68:A87"/>
  </mergeCells>
  <printOptions horizontalCentered="1"/>
  <pageMargins left="0.19685039370078741" right="0.19685039370078741" top="0.74803149606299213" bottom="0.35433070866141736" header="0.51181102362204722" footer="0.15748031496062992"/>
  <pageSetup paperSize="9" scale="44" firstPageNumber="7" fitToHeight="0" orientation="landscape" useFirstPageNumber="1" r:id="rId1"/>
  <headerFooter alignWithMargins="0">
    <oddHeader>&amp;C&amp;14 &amp;16 &amp;18 &amp;14 15/&amp;P</oddHeader>
  </headerFooter>
  <rowBreaks count="18" manualBreakCount="18">
    <brk id="27" max="10" man="1"/>
    <brk id="47" max="10" man="1"/>
    <brk id="67" max="10" man="1"/>
    <brk id="87" max="10" man="1"/>
    <brk id="106" max="10" man="1"/>
    <brk id="126" max="10" man="1"/>
    <brk id="146" max="10" man="1"/>
    <brk id="165" max="10" man="1"/>
    <brk id="185" max="10" man="1"/>
    <brk id="205" max="10" man="1"/>
    <brk id="225" max="10" man="1"/>
    <brk id="244" max="10" man="1"/>
    <brk id="263" max="10" man="1"/>
    <brk id="283" max="10" man="1"/>
    <brk id="303" max="10" man="1"/>
    <brk id="323" max="10" man="1"/>
    <brk id="343" max="10" man="1"/>
    <brk id="363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17717F-594F-4E07-AF40-E92090E3AA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D41274-E052-46A7-BC92-A4BB00603F56}">
  <ds:schemaRefs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E9B59C7-76FB-404D-A64F-B79D1B98C4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15 WYKON DOCH i WYD BŚE 2</vt:lpstr>
      <vt:lpstr>'zal 15 WYKON DOCH i WYD BŚE 2'!Obszar_wydruku</vt:lpstr>
      <vt:lpstr>'zal 15 WYKON DOCH i WYD BŚE 2'!Tytuły_wydruku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2025-05-16T13:26:46Z</cp:lastPrinted>
  <dcterms:created xsi:type="dcterms:W3CDTF">2011-04-27T11:42:55Z</dcterms:created>
  <dcterms:modified xsi:type="dcterms:W3CDTF">2025-05-19T05:41:54Z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UxC4dwLulzfINJ8nQH+xvX5LNGipWa4BRSZhPgxsCvlBV08wDdjiJN91QH/ZqhnW3hjVa8ZW8XUGDQ7sr9BIrg==</vt:lpwstr>
  </property>
  <property fmtid="{D5CDD505-2E9C-101B-9397-08002B2CF9AE}" pid="4" name="MFClassificationDate">
    <vt:lpwstr>2022-04-14T13:07:17.7207631+02:00</vt:lpwstr>
  </property>
  <property fmtid="{D5CDD505-2E9C-101B-9397-08002B2CF9AE}" pid="5" name="MFClassifiedBySID">
    <vt:lpwstr>UxC4dwLulzfINJ8nQH+xvX5LNGipWa4BRSZhPgxsCvm42mrIC/DSDv0ggS+FjUN/2v1BBotkLlY5aAiEhoi6uaahWkLHeaNV5WlVt9ARfYcF5OKcLQurRsqxym8mAXKc</vt:lpwstr>
  </property>
  <property fmtid="{D5CDD505-2E9C-101B-9397-08002B2CF9AE}" pid="6" name="MFGRNItemId">
    <vt:lpwstr>GRN-cf684b5e-3652-46e0-865c-110dce575470</vt:lpwstr>
  </property>
  <property fmtid="{D5CDD505-2E9C-101B-9397-08002B2CF9AE}" pid="7" name="MFHash">
    <vt:lpwstr>/6VuI1GW6hmrWrqRAQW9Nn1ACOY90J0V9MDbKg3FFsQ=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